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ISCO T.Miyabe\Downloads\"/>
    </mc:Choice>
  </mc:AlternateContent>
  <xr:revisionPtr revIDLastSave="0" documentId="13_ncr:1_{7EE096AC-DDBE-4DDC-AB5E-A43726E8F9F4}" xr6:coauthVersionLast="47" xr6:coauthVersionMax="47" xr10:uidLastSave="{00000000-0000-0000-0000-000000000000}"/>
  <workbookProtection workbookAlgorithmName="SHA-512" workbookHashValue="ptsejwkgZy2ND6Km3MjC+EjpLwijwHFrIO9l0cneRheucBiAAJ0XSYdqODTr3XCiCyqwZNOcz94BdOarYCJWyg==" workbookSaltValue="nW5eXVR40mYaO8dHsUgUyg==" workbookSpinCount="100000" lockStructure="1"/>
  <bookViews>
    <workbookView xWindow="28680" yWindow="-120" windowWidth="29040" windowHeight="15720" tabRatio="849" xr2:uid="{192995D3-2416-4CC3-A651-BBC7F09D8068}"/>
  </bookViews>
  <sheets>
    <sheet name="手順（始めに確認してください）" sheetId="8" r:id="rId1"/>
    <sheet name="①補助金申請区分" sheetId="7" r:id="rId2"/>
    <sheet name="②見積書１" sheetId="1" r:id="rId3"/>
    <sheet name="②見積書２" sheetId="4" r:id="rId4"/>
    <sheet name="②見積書３" sheetId="3" r:id="rId5"/>
    <sheet name="②見積書４" sheetId="5" r:id="rId6"/>
    <sheet name="③交付申請額" sheetId="6" r:id="rId7"/>
    <sheet name="マスタ" sheetId="2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6" l="1"/>
  <c r="E24" i="1"/>
  <c r="B14" i="6"/>
  <c r="B13" i="6"/>
  <c r="B11" i="6"/>
  <c r="B10" i="6"/>
  <c r="B9" i="6"/>
  <c r="E23" i="5"/>
  <c r="C23" i="5"/>
  <c r="E24" i="5" s="1"/>
  <c r="E23" i="3"/>
  <c r="C23" i="3"/>
  <c r="E24" i="3" s="1"/>
  <c r="E23" i="1"/>
  <c r="C23" i="1"/>
  <c r="C11" i="6"/>
  <c r="B12" i="6"/>
  <c r="B8" i="6"/>
  <c r="C8" i="6" l="1"/>
  <c r="C9" i="6"/>
  <c r="C10" i="6"/>
  <c r="C12" i="6"/>
  <c r="C14" i="6"/>
  <c r="E23" i="4"/>
  <c r="C23" i="4"/>
  <c r="E24" i="4" s="1"/>
  <c r="F23" i="3"/>
  <c r="C25" i="5"/>
  <c r="F23" i="5"/>
  <c r="C25" i="1"/>
  <c r="A19" i="6"/>
  <c r="C13" i="6" s="1"/>
  <c r="D3" i="2"/>
  <c r="D2" i="2"/>
  <c r="E25" i="3" l="1"/>
  <c r="C25" i="3"/>
  <c r="C19" i="6"/>
  <c r="C25" i="4"/>
  <c r="E25" i="1"/>
  <c r="E25" i="5"/>
  <c r="F23" i="4"/>
  <c r="F23" i="1"/>
  <c r="E25" i="4" l="1"/>
  <c r="C15" i="6"/>
  <c r="B16" i="6"/>
  <c r="B27" i="6" s="1"/>
  <c r="C16" i="6" l="1"/>
  <c r="B19" i="6" l="1"/>
  <c r="D19" i="6" l="1"/>
  <c r="B24" i="6" s="1"/>
  <c r="B28" i="6" s="1"/>
</calcChain>
</file>

<file path=xl/sharedStrings.xml><?xml version="1.0" encoding="utf-8"?>
<sst xmlns="http://schemas.openxmlformats.org/spreadsheetml/2006/main" count="201" uniqueCount="86">
  <si>
    <t>内容</t>
    <rPh sb="0" eb="2">
      <t>ナイヨウ</t>
    </rPh>
    <phoneticPr fontId="2"/>
  </si>
  <si>
    <t>金額</t>
    <rPh sb="0" eb="2">
      <t>キンガク</t>
    </rPh>
    <phoneticPr fontId="2"/>
  </si>
  <si>
    <t>区分</t>
    <rPh sb="0" eb="2">
      <t>クブン</t>
    </rPh>
    <phoneticPr fontId="2"/>
  </si>
  <si>
    <t>項目</t>
    <rPh sb="0" eb="2">
      <t>コウモク</t>
    </rPh>
    <phoneticPr fontId="2"/>
  </si>
  <si>
    <t>値引</t>
    <rPh sb="0" eb="2">
      <t>ネビ</t>
    </rPh>
    <phoneticPr fontId="2"/>
  </si>
  <si>
    <t>税区分</t>
    <rPh sb="0" eb="3">
      <t>ゼイクブン</t>
    </rPh>
    <phoneticPr fontId="2"/>
  </si>
  <si>
    <t>ソフトウェア等</t>
    <rPh sb="6" eb="7">
      <t>トウ</t>
    </rPh>
    <phoneticPr fontId="2"/>
  </si>
  <si>
    <t>クラウドサービス</t>
  </si>
  <si>
    <t>クラウドサービス</t>
    <phoneticPr fontId="2"/>
  </si>
  <si>
    <t>導入諸経費</t>
    <rPh sb="0" eb="5">
      <t>ドウニュウショケイヒ</t>
    </rPh>
    <phoneticPr fontId="2"/>
  </si>
  <si>
    <t>定着化支援業務経費</t>
    <rPh sb="0" eb="3">
      <t>テイチャクカ</t>
    </rPh>
    <rPh sb="3" eb="5">
      <t>シエン</t>
    </rPh>
    <rPh sb="5" eb="7">
      <t>ギョウム</t>
    </rPh>
    <rPh sb="7" eb="9">
      <t>ケイヒ</t>
    </rPh>
    <phoneticPr fontId="2"/>
  </si>
  <si>
    <t>その他</t>
    <rPh sb="2" eb="3">
      <t>タ</t>
    </rPh>
    <phoneticPr fontId="2"/>
  </si>
  <si>
    <t>その他（POSレジ・IoT機器）</t>
    <rPh sb="2" eb="3">
      <t>タ</t>
    </rPh>
    <rPh sb="13" eb="15">
      <t>キキ</t>
    </rPh>
    <phoneticPr fontId="2"/>
  </si>
  <si>
    <t>その他（対象外経費）</t>
    <rPh sb="2" eb="3">
      <t>タ</t>
    </rPh>
    <rPh sb="4" eb="7">
      <t>タイショウガイ</t>
    </rPh>
    <rPh sb="7" eb="9">
      <t>ケイヒ</t>
    </rPh>
    <phoneticPr fontId="2"/>
  </si>
  <si>
    <t>その他（値引き）</t>
    <rPh sb="2" eb="3">
      <t>タ</t>
    </rPh>
    <rPh sb="4" eb="6">
      <t>ネビ</t>
    </rPh>
    <phoneticPr fontId="2"/>
  </si>
  <si>
    <t>経費区分</t>
    <rPh sb="0" eb="4">
      <t>ケイヒクブン</t>
    </rPh>
    <phoneticPr fontId="2"/>
  </si>
  <si>
    <t>税抜</t>
    <rPh sb="0" eb="2">
      <t>ゼイヌ</t>
    </rPh>
    <phoneticPr fontId="2"/>
  </si>
  <si>
    <t>税込</t>
    <rPh sb="0" eb="2">
      <t>ゼイコ</t>
    </rPh>
    <phoneticPr fontId="2"/>
  </si>
  <si>
    <t>費目</t>
    <rPh sb="0" eb="2">
      <t>ヒモク</t>
    </rPh>
    <phoneticPr fontId="2"/>
  </si>
  <si>
    <t>事業費</t>
    <rPh sb="0" eb="3">
      <t>ジギョウヒ</t>
    </rPh>
    <phoneticPr fontId="2"/>
  </si>
  <si>
    <t>うち補助対象経費</t>
    <rPh sb="2" eb="4">
      <t>ホジョ</t>
    </rPh>
    <rPh sb="4" eb="8">
      <t>タイショウケイヒ</t>
    </rPh>
    <phoneticPr fontId="2"/>
  </si>
  <si>
    <t>備考</t>
    <rPh sb="0" eb="2">
      <t>ビコウ</t>
    </rPh>
    <phoneticPr fontId="2"/>
  </si>
  <si>
    <t>合計金額</t>
    <rPh sb="0" eb="4">
      <t>ゴウケイキンガク</t>
    </rPh>
    <phoneticPr fontId="2"/>
  </si>
  <si>
    <t>補助対象区分</t>
    <rPh sb="0" eb="4">
      <t>ホジョタイショウ</t>
    </rPh>
    <rPh sb="4" eb="6">
      <t>クブン</t>
    </rPh>
    <phoneticPr fontId="2"/>
  </si>
  <si>
    <t>従業員数20名以下</t>
    <phoneticPr fontId="2"/>
  </si>
  <si>
    <t>従業員数21名以上</t>
    <phoneticPr fontId="2"/>
  </si>
  <si>
    <t>補助対象区分</t>
    <rPh sb="0" eb="2">
      <t>ホジョ</t>
    </rPh>
    <rPh sb="2" eb="4">
      <t>タイショウ</t>
    </rPh>
    <rPh sb="4" eb="6">
      <t>クブン</t>
    </rPh>
    <phoneticPr fontId="2"/>
  </si>
  <si>
    <t>補助金申請区分</t>
    <rPh sb="0" eb="3">
      <t>ホジョキン</t>
    </rPh>
    <rPh sb="3" eb="5">
      <t>シンセイ</t>
    </rPh>
    <rPh sb="5" eb="7">
      <t>クブン</t>
    </rPh>
    <phoneticPr fontId="2"/>
  </si>
  <si>
    <t>補助対象経費(A)</t>
    <rPh sb="0" eb="6">
      <t>ホジョタイショウケイヒ</t>
    </rPh>
    <phoneticPr fontId="2"/>
  </si>
  <si>
    <t>補助率(B)</t>
    <rPh sb="0" eb="3">
      <t>ホジョリツ</t>
    </rPh>
    <phoneticPr fontId="2"/>
  </si>
  <si>
    <t>交付申請額
(A)×(B)又は申請上限額</t>
    <rPh sb="0" eb="5">
      <t>コウフシンセイガク</t>
    </rPh>
    <rPh sb="13" eb="14">
      <t>マタ</t>
    </rPh>
    <rPh sb="15" eb="17">
      <t>シンセイ</t>
    </rPh>
    <rPh sb="17" eb="20">
      <t>ジョウゲンガク</t>
    </rPh>
    <phoneticPr fontId="2"/>
  </si>
  <si>
    <t>見積書１に進む</t>
    <rPh sb="0" eb="3">
      <t>ミツモリショ</t>
    </rPh>
    <rPh sb="5" eb="6">
      <t>スス</t>
    </rPh>
    <phoneticPr fontId="2"/>
  </si>
  <si>
    <t>こちらをクリック</t>
    <phoneticPr fontId="2"/>
  </si>
  <si>
    <t>２.補助事業の実施に要する経費</t>
    <rPh sb="2" eb="6">
      <t>ホジョジギョウ</t>
    </rPh>
    <rPh sb="7" eb="9">
      <t>ジッシ</t>
    </rPh>
    <rPh sb="10" eb="11">
      <t>ヨウ</t>
    </rPh>
    <rPh sb="13" eb="15">
      <t>ケイヒ</t>
    </rPh>
    <phoneticPr fontId="2"/>
  </si>
  <si>
    <t>資金調達先</t>
    <rPh sb="0" eb="4">
      <t>シキンチョウタツ</t>
    </rPh>
    <rPh sb="4" eb="5">
      <t>サキ</t>
    </rPh>
    <phoneticPr fontId="2"/>
  </si>
  <si>
    <t>自己資金</t>
    <rPh sb="0" eb="4">
      <t>ジコシキン</t>
    </rPh>
    <phoneticPr fontId="2"/>
  </si>
  <si>
    <t>補助金</t>
    <rPh sb="0" eb="3">
      <t>ホジョキン</t>
    </rPh>
    <phoneticPr fontId="2"/>
  </si>
  <si>
    <t>借入金</t>
    <rPh sb="0" eb="3">
      <t>カリイレキン</t>
    </rPh>
    <phoneticPr fontId="2"/>
  </si>
  <si>
    <t>←ゼロになるように自己資金、借入金、その他を記入してください。</t>
    <rPh sb="9" eb="13">
      <t>ジコシキン</t>
    </rPh>
    <rPh sb="14" eb="17">
      <t>カリイレキン</t>
    </rPh>
    <rPh sb="20" eb="21">
      <t>タ</t>
    </rPh>
    <rPh sb="22" eb="24">
      <t>キニュウ</t>
    </rPh>
    <phoneticPr fontId="2"/>
  </si>
  <si>
    <t>　　 　黄色セルが入力欄となります。</t>
    <phoneticPr fontId="2"/>
  </si>
  <si>
    <t>①従業員数により補助対象区分を選択してください。</t>
    <rPh sb="1" eb="4">
      <t>ジュウギョウイン</t>
    </rPh>
    <rPh sb="4" eb="5">
      <t>スウ</t>
    </rPh>
    <rPh sb="8" eb="12">
      <t>ホジョタイショウ</t>
    </rPh>
    <rPh sb="12" eb="14">
      <t>クブン</t>
    </rPh>
    <rPh sb="15" eb="17">
      <t>センタク</t>
    </rPh>
    <phoneticPr fontId="2"/>
  </si>
  <si>
    <t>経費区分</t>
    <rPh sb="0" eb="2">
      <t>ケイヒ</t>
    </rPh>
    <rPh sb="2" eb="4">
      <t>クブン</t>
    </rPh>
    <phoneticPr fontId="2"/>
  </si>
  <si>
    <t>経費区分の説明があると良い。</t>
    <rPh sb="0" eb="2">
      <t>ケイヒ</t>
    </rPh>
    <rPh sb="2" eb="4">
      <t>クブン</t>
    </rPh>
    <rPh sb="5" eb="7">
      <t>セツメイ</t>
    </rPh>
    <rPh sb="11" eb="12">
      <t>ヨ</t>
    </rPh>
    <phoneticPr fontId="2"/>
  </si>
  <si>
    <t>補助対象経費[税抜]</t>
    <rPh sb="0" eb="6">
      <t>ホジョタイショウケイヒ</t>
    </rPh>
    <rPh sb="7" eb="9">
      <t>ゼイヌ</t>
    </rPh>
    <phoneticPr fontId="2"/>
  </si>
  <si>
    <t>値引額×値引率</t>
    <rPh sb="0" eb="3">
      <t>ネビキガク</t>
    </rPh>
    <rPh sb="4" eb="7">
      <t>ネビキリツ</t>
    </rPh>
    <phoneticPr fontId="2"/>
  </si>
  <si>
    <t>④資金調達先の金額を入力</t>
    <rPh sb="1" eb="5">
      <t>シキンチョウタツ</t>
    </rPh>
    <rPh sb="5" eb="6">
      <t>サキ</t>
    </rPh>
    <rPh sb="7" eb="9">
      <t>キンガク</t>
    </rPh>
    <rPh sb="10" eb="12">
      <t>ニュウリョク</t>
    </rPh>
    <phoneticPr fontId="2"/>
  </si>
  <si>
    <t>３．補助金交付申請額</t>
    <rPh sb="2" eb="5">
      <t>ホジョキン</t>
    </rPh>
    <rPh sb="5" eb="10">
      <t>コウフシンセイガク</t>
    </rPh>
    <phoneticPr fontId="2"/>
  </si>
  <si>
    <t>補足説明</t>
    <rPh sb="0" eb="2">
      <t>ホソク</t>
    </rPh>
    <rPh sb="2" eb="4">
      <t>セツメイ</t>
    </rPh>
    <phoneticPr fontId="2"/>
  </si>
  <si>
    <t>１．資金調達方法</t>
    <phoneticPr fontId="2"/>
  </si>
  <si>
    <t>（別紙３）経費明細書</t>
    <rPh sb="1" eb="3">
      <t>ベッシ</t>
    </rPh>
    <rPh sb="5" eb="10">
      <t>ケイヒメイサイショ</t>
    </rPh>
    <phoneticPr fontId="2"/>
  </si>
  <si>
    <r>
      <t>①</t>
    </r>
    <r>
      <rPr>
        <b/>
        <sz val="11"/>
        <color rgb="FFFF0000"/>
        <rFont val="游ゴシック"/>
        <family val="3"/>
        <charset val="128"/>
        <scheme val="minor"/>
      </rPr>
      <t>補助金申請区分</t>
    </r>
    <r>
      <rPr>
        <sz val="11"/>
        <color theme="1"/>
        <rFont val="游ゴシック"/>
        <family val="2"/>
        <charset val="128"/>
        <scheme val="minor"/>
      </rPr>
      <t>のシートより、</t>
    </r>
    <r>
      <rPr>
        <b/>
        <sz val="11"/>
        <color theme="1"/>
        <rFont val="游ゴシック"/>
        <family val="3"/>
        <charset val="128"/>
        <scheme val="minor"/>
      </rPr>
      <t>補助対象区分</t>
    </r>
    <r>
      <rPr>
        <sz val="11"/>
        <color theme="1"/>
        <rFont val="游ゴシック"/>
        <family val="2"/>
        <charset val="128"/>
        <scheme val="minor"/>
      </rPr>
      <t>を選択してください。</t>
    </r>
    <rPh sb="1" eb="8">
      <t>ホジョキンシンセイクブン</t>
    </rPh>
    <rPh sb="15" eb="21">
      <t>ホジョタイショウクブン</t>
    </rPh>
    <rPh sb="22" eb="24">
      <t>センタク</t>
    </rPh>
    <phoneticPr fontId="2"/>
  </si>
  <si>
    <t>小計（値引き前）</t>
    <rPh sb="0" eb="2">
      <t>ショウケイ</t>
    </rPh>
    <rPh sb="3" eb="5">
      <t>ネビ</t>
    </rPh>
    <rPh sb="6" eb="7">
      <t>マエ</t>
    </rPh>
    <phoneticPr fontId="2"/>
  </si>
  <si>
    <t>２．それぞれの費用が、本事業のどの[経費区分]かを選択してください。
（ページ下部の、経費区分概要を参照）</t>
    <rPh sb="7" eb="9">
      <t>ヒヨウ</t>
    </rPh>
    <rPh sb="11" eb="12">
      <t>ホン</t>
    </rPh>
    <rPh sb="12" eb="14">
      <t>ジギョウ</t>
    </rPh>
    <rPh sb="18" eb="22">
      <t>ケイヒクブン</t>
    </rPh>
    <rPh sb="25" eb="27">
      <t>センタク</t>
    </rPh>
    <rPh sb="39" eb="41">
      <t>カブ</t>
    </rPh>
    <rPh sb="43" eb="45">
      <t>ケイヒ</t>
    </rPh>
    <rPh sb="45" eb="47">
      <t>クブン</t>
    </rPh>
    <rPh sb="47" eb="49">
      <t>ガイヨウ</t>
    </rPh>
    <rPh sb="50" eb="52">
      <t>サンショウ</t>
    </rPh>
    <phoneticPr fontId="2"/>
  </si>
  <si>
    <t>金額（税抜）</t>
    <rPh sb="0" eb="2">
      <t>キンガク</t>
    </rPh>
    <rPh sb="3" eb="5">
      <t>ゼイヌキ</t>
    </rPh>
    <phoneticPr fontId="2"/>
  </si>
  <si>
    <t>３．[補助対象経費（税抜）]を入力してください。</t>
    <rPh sb="3" eb="9">
      <t>ホジョタイショウケイヒ</t>
    </rPh>
    <rPh sb="10" eb="12">
      <t>ゼイヌキ</t>
    </rPh>
    <rPh sb="15" eb="17">
      <t>ニュウリョク</t>
    </rPh>
    <phoneticPr fontId="2"/>
  </si>
  <si>
    <t>　　 　　　　　　　　カラーのセルが入力欄となります。</t>
    <phoneticPr fontId="2"/>
  </si>
  <si>
    <t>小計</t>
    <rPh sb="0" eb="2">
      <t>ショウケイ</t>
    </rPh>
    <phoneticPr fontId="2"/>
  </si>
  <si>
    <t>定着化支援業務経費</t>
    <rPh sb="0" eb="5">
      <t>テイチャクカシエン</t>
    </rPh>
    <rPh sb="5" eb="9">
      <t>ギョウムケイヒ</t>
    </rPh>
    <phoneticPr fontId="2"/>
  </si>
  <si>
    <t>その他</t>
    <rPh sb="2" eb="3">
      <t>ホカ</t>
    </rPh>
    <phoneticPr fontId="2"/>
  </si>
  <si>
    <t>その他（POSレジ・IoT機器）</t>
    <rPh sb="2" eb="3">
      <t>ホカ</t>
    </rPh>
    <rPh sb="13" eb="15">
      <t>キキ</t>
    </rPh>
    <phoneticPr fontId="2"/>
  </si>
  <si>
    <t>その他（対象外経費）</t>
    <rPh sb="2" eb="3">
      <t>ホカ</t>
    </rPh>
    <rPh sb="4" eb="9">
      <t>タイショウガイケイヒ</t>
    </rPh>
    <phoneticPr fontId="2"/>
  </si>
  <si>
    <t>その他（値引き）</t>
    <rPh sb="2" eb="3">
      <t>ホカ</t>
    </rPh>
    <rPh sb="4" eb="6">
      <t>ネビ</t>
    </rPh>
    <phoneticPr fontId="2"/>
  </si>
  <si>
    <t xml:space="preserve">初期の導入にかかる費用。 （初期費用、設定費用、インストール費など） </t>
    <phoneticPr fontId="2"/>
  </si>
  <si>
    <t xml:space="preserve">その他生産性の向上に資すると知事が認めた経費 </t>
    <phoneticPr fontId="2"/>
  </si>
  <si>
    <t>見積書にて値引があるもの</t>
    <rPh sb="0" eb="3">
      <t>ミツモリショ</t>
    </rPh>
    <rPh sb="5" eb="7">
      <t>ネビキ</t>
    </rPh>
    <phoneticPr fontId="2"/>
  </si>
  <si>
    <t>事業費とうち対象経費が異なる場合は、その旨を記載</t>
    <rPh sb="0" eb="2">
      <t>ジギョウ</t>
    </rPh>
    <rPh sb="2" eb="3">
      <t>ヒ</t>
    </rPh>
    <rPh sb="6" eb="10">
      <t>タイショウケイヒ</t>
    </rPh>
    <rPh sb="11" eb="12">
      <t>コト</t>
    </rPh>
    <rPh sb="14" eb="16">
      <t>バアイ</t>
    </rPh>
    <rPh sb="20" eb="21">
      <t>ムネ</t>
    </rPh>
    <rPh sb="22" eb="24">
      <t>キサイ</t>
    </rPh>
    <phoneticPr fontId="2"/>
  </si>
  <si>
    <t>２．「資金調達方法」に金額を入力してください。</t>
    <rPh sb="3" eb="9">
      <t>シキンチョウタツホウホウ</t>
    </rPh>
    <rPh sb="11" eb="13">
      <t>キンガク</t>
    </rPh>
    <rPh sb="14" eb="16">
      <t>ニュウリョク</t>
    </rPh>
    <phoneticPr fontId="2"/>
  </si>
  <si>
    <t>１．[備考]欄には、費用項目を記入してください。（事業費とうち対象経費が異なる場合は、その旨を記載）</t>
    <rPh sb="3" eb="5">
      <t>ビコウ</t>
    </rPh>
    <rPh sb="6" eb="7">
      <t>ラン</t>
    </rPh>
    <rPh sb="10" eb="12">
      <t>ヒヨウ</t>
    </rPh>
    <rPh sb="12" eb="14">
      <t>コウモク</t>
    </rPh>
    <rPh sb="15" eb="17">
      <t>キニュウ</t>
    </rPh>
    <rPh sb="25" eb="28">
      <t>ジギョウヒ</t>
    </rPh>
    <rPh sb="31" eb="35">
      <t>タイショウケイヒ</t>
    </rPh>
    <rPh sb="36" eb="37">
      <t>コト</t>
    </rPh>
    <rPh sb="39" eb="41">
      <t>バアイ</t>
    </rPh>
    <rPh sb="45" eb="46">
      <t>ムネ</t>
    </rPh>
    <rPh sb="47" eb="49">
      <t>キサイ</t>
    </rPh>
    <phoneticPr fontId="2"/>
  </si>
  <si>
    <r>
      <t>②</t>
    </r>
    <r>
      <rPr>
        <b/>
        <sz val="11"/>
        <color rgb="FFFF0000"/>
        <rFont val="游ゴシック"/>
        <family val="3"/>
        <charset val="128"/>
        <scheme val="minor"/>
      </rPr>
      <t>見積書１</t>
    </r>
    <r>
      <rPr>
        <sz val="11"/>
        <color theme="1"/>
        <rFont val="游ゴシック"/>
        <family val="2"/>
        <charset val="128"/>
        <scheme val="minor"/>
      </rPr>
      <t>のシートへ、見積り書を元に、対象となる経費の経費区分と、対象となる額を計算してください。（見積書が複数ある場合には、別シートに追加で入力してください。</t>
    </r>
    <rPh sb="1" eb="4">
      <t>ミツモリショ</t>
    </rPh>
    <rPh sb="11" eb="13">
      <t>ミツモリ</t>
    </rPh>
    <rPh sb="14" eb="15">
      <t>ショ</t>
    </rPh>
    <rPh sb="16" eb="17">
      <t>モト</t>
    </rPh>
    <rPh sb="19" eb="21">
      <t>タイショウ</t>
    </rPh>
    <rPh sb="24" eb="26">
      <t>ケイヒ</t>
    </rPh>
    <rPh sb="27" eb="31">
      <t>ケイヒクブン</t>
    </rPh>
    <rPh sb="33" eb="35">
      <t>タイショウ</t>
    </rPh>
    <rPh sb="38" eb="39">
      <t>ガク</t>
    </rPh>
    <rPh sb="40" eb="42">
      <t>ケイサン</t>
    </rPh>
    <rPh sb="50" eb="53">
      <t>ミツモリショ</t>
    </rPh>
    <rPh sb="54" eb="56">
      <t>フクスウ</t>
    </rPh>
    <rPh sb="58" eb="60">
      <t>バアイ</t>
    </rPh>
    <rPh sb="63" eb="64">
      <t>ベツ</t>
    </rPh>
    <rPh sb="68" eb="70">
      <t>ツイカ</t>
    </rPh>
    <rPh sb="71" eb="73">
      <t>ニュウリョク</t>
    </rPh>
    <phoneticPr fontId="2"/>
  </si>
  <si>
    <r>
      <t>③</t>
    </r>
    <r>
      <rPr>
        <b/>
        <sz val="11"/>
        <color rgb="FFFF0000"/>
        <rFont val="游ゴシック"/>
        <family val="3"/>
        <charset val="128"/>
        <scheme val="minor"/>
      </rPr>
      <t>交付申請額</t>
    </r>
    <r>
      <rPr>
        <sz val="11"/>
        <color theme="1"/>
        <rFont val="游ゴシック"/>
        <family val="2"/>
        <charset val="128"/>
        <scheme val="minor"/>
      </rPr>
      <t>のシートで、対象経費が自動計算されていますので、ご確認ください。確認後に、備考欄と資金調達方法を入力してください。</t>
    </r>
    <rPh sb="1" eb="6">
      <t>コウフシンセイガク</t>
    </rPh>
    <rPh sb="12" eb="16">
      <t>タイショウケイヒ</t>
    </rPh>
    <rPh sb="17" eb="19">
      <t>ジドウ</t>
    </rPh>
    <rPh sb="19" eb="21">
      <t>ケイサン</t>
    </rPh>
    <rPh sb="31" eb="33">
      <t>カクニン</t>
    </rPh>
    <rPh sb="38" eb="40">
      <t>カクニン</t>
    </rPh>
    <rPh sb="40" eb="41">
      <t>アト</t>
    </rPh>
    <rPh sb="43" eb="45">
      <t>ビコウ</t>
    </rPh>
    <rPh sb="45" eb="46">
      <t>ラン</t>
    </rPh>
    <rPh sb="47" eb="51">
      <t>シキンチョウタツ</t>
    </rPh>
    <rPh sb="51" eb="53">
      <t>ホウホウ</t>
    </rPh>
    <rPh sb="54" eb="56">
      <t>ニュウリョク</t>
    </rPh>
    <phoneticPr fontId="2"/>
  </si>
  <si>
    <t>このシートは、電子申請フォームの（別紙3）経費明細書を入力する際、見積書が多数ある場合や、クラウドサービスの購入がある場合、POSレジ機器の購入がある場合など、見積書から経費を記載する際に、入力する金額が正しいかどうか不明な場合に、補助的に利用するシートです。</t>
    <phoneticPr fontId="2"/>
  </si>
  <si>
    <t>（別紙３）経費明細書入力補助シート</t>
    <rPh sb="10" eb="12">
      <t>ニュウリョク</t>
    </rPh>
    <rPh sb="12" eb="14">
      <t>ホジョ</t>
    </rPh>
    <phoneticPr fontId="2"/>
  </si>
  <si>
    <t>見積書の入力と補助対象経費の割り出し</t>
    <rPh sb="0" eb="3">
      <t>ミツモリショ</t>
    </rPh>
    <rPh sb="4" eb="6">
      <t>ニュウリョク</t>
    </rPh>
    <rPh sb="7" eb="13">
      <t>ホジョタイショウケイヒ</t>
    </rPh>
    <rPh sb="14" eb="15">
      <t>ワ</t>
    </rPh>
    <rPh sb="16" eb="17">
      <t>ダ</t>
    </rPh>
    <phoneticPr fontId="2"/>
  </si>
  <si>
    <t>１．見積書の全内容を[項目]、[内容]、[金額（税抜）]に入力してください。</t>
    <rPh sb="2" eb="5">
      <t>ミツモリショ</t>
    </rPh>
    <rPh sb="6" eb="7">
      <t>ゼン</t>
    </rPh>
    <rPh sb="7" eb="9">
      <t>ナイヨウ</t>
    </rPh>
    <rPh sb="11" eb="13">
      <t>コウモク</t>
    </rPh>
    <rPh sb="16" eb="18">
      <t>ナイヨウ</t>
    </rPh>
    <rPh sb="21" eb="23">
      <t>キンガク</t>
    </rPh>
    <rPh sb="24" eb="26">
      <t>ゼイヌキ</t>
    </rPh>
    <rPh sb="29" eb="31">
      <t>ニュウリョク</t>
    </rPh>
    <phoneticPr fontId="2"/>
  </si>
  <si>
    <t>入力手順</t>
    <rPh sb="0" eb="2">
      <t>ニュウリョク</t>
    </rPh>
    <rPh sb="2" eb="4">
      <t>テジュン</t>
    </rPh>
    <phoneticPr fontId="2"/>
  </si>
  <si>
    <t>入力例</t>
    <rPh sb="0" eb="2">
      <t>ニュウリョク</t>
    </rPh>
    <rPh sb="2" eb="3">
      <t>レイ</t>
    </rPh>
    <phoneticPr fontId="2"/>
  </si>
  <si>
    <t>入力例</t>
    <rPh sb="0" eb="3">
      <t>ニュウリョクレイ</t>
    </rPh>
    <phoneticPr fontId="2"/>
  </si>
  <si>
    <t>※資金調達先は、「借入金」または「その他」で計上がある場合のみ記載。</t>
    <rPh sb="1" eb="6">
      <t>シキンチョウタツサキ</t>
    </rPh>
    <rPh sb="9" eb="12">
      <t>カリイレキン</t>
    </rPh>
    <rPh sb="19" eb="20">
      <t>ホカ</t>
    </rPh>
    <rPh sb="22" eb="24">
      <t>ケイジョウ</t>
    </rPh>
    <rPh sb="27" eb="29">
      <t>バアイ</t>
    </rPh>
    <rPh sb="31" eb="33">
      <t>キサイ</t>
    </rPh>
    <phoneticPr fontId="2"/>
  </si>
  <si>
    <t>※上限額あり。入力金額に注意。</t>
    <rPh sb="1" eb="4">
      <t>ジョウゲンガク</t>
    </rPh>
    <rPh sb="7" eb="9">
      <t>ニュウリョク</t>
    </rPh>
    <rPh sb="9" eb="11">
      <t>キンガク</t>
    </rPh>
    <rPh sb="12" eb="14">
      <t>チュウイ</t>
    </rPh>
    <phoneticPr fontId="2"/>
  </si>
  <si>
    <t>申請区分と金額により自動計算します。</t>
    <rPh sb="0" eb="4">
      <t>シンセイクブン</t>
    </rPh>
    <rPh sb="5" eb="7">
      <t>キンガク</t>
    </rPh>
    <rPh sb="10" eb="14">
      <t>ジドウケイサン</t>
    </rPh>
    <phoneticPr fontId="2"/>
  </si>
  <si>
    <r>
      <t xml:space="preserve">ソフトウェア（通常買い切り）
</t>
    </r>
    <r>
      <rPr>
        <sz val="11"/>
        <color rgb="FFFF0000"/>
        <rFont val="游ゴシック"/>
        <family val="3"/>
        <charset val="128"/>
        <scheme val="minor"/>
      </rPr>
      <t>・金額と補助対象経費は同じ額を入力してください。</t>
    </r>
    <rPh sb="7" eb="9">
      <t>ツウジョウ</t>
    </rPh>
    <rPh sb="9" eb="10">
      <t>カ</t>
    </rPh>
    <rPh sb="11" eb="12">
      <t>キ</t>
    </rPh>
    <phoneticPr fontId="2"/>
  </si>
  <si>
    <r>
      <t xml:space="preserve">クラウドサービス（通常サブスクリプションでの支払い）
</t>
    </r>
    <r>
      <rPr>
        <sz val="11"/>
        <color rgb="FFFF0000"/>
        <rFont val="游ゴシック"/>
        <family val="3"/>
        <charset val="128"/>
        <scheme val="minor"/>
      </rPr>
      <t>・補助対象期間分のみ計上してください。</t>
    </r>
    <rPh sb="9" eb="11">
      <t>ツウジョウ</t>
    </rPh>
    <rPh sb="22" eb="24">
      <t>シハラ</t>
    </rPh>
    <rPh sb="28" eb="35">
      <t>ホジョタイショウキカンブン</t>
    </rPh>
    <rPh sb="37" eb="39">
      <t>ケイジョウ</t>
    </rPh>
    <phoneticPr fontId="2"/>
  </si>
  <si>
    <r>
      <t xml:space="preserve">導入後の利活用にかかる費用 （操作指導、講習など）
</t>
    </r>
    <r>
      <rPr>
        <sz val="11"/>
        <color rgb="FFFF0000"/>
        <rFont val="游ゴシック"/>
        <family val="3"/>
        <charset val="128"/>
        <scheme val="minor"/>
      </rPr>
      <t>・補助対象期間分のみ計上してください。</t>
    </r>
    <r>
      <rPr>
        <sz val="11"/>
        <color theme="1"/>
        <rFont val="游ゴシック"/>
        <family val="2"/>
        <charset val="128"/>
        <scheme val="minor"/>
      </rPr>
      <t xml:space="preserve"> </t>
    </r>
    <phoneticPr fontId="2"/>
  </si>
  <si>
    <r>
      <rPr>
        <sz val="11"/>
        <color theme="1"/>
        <rFont val="游ゴシック"/>
        <family val="3"/>
        <charset val="128"/>
        <scheme val="minor"/>
      </rPr>
      <t xml:space="preserve">クラウド機能によるデータ連携を有し、かつ、補助対象経費として適当であると認められるものに限る。 対象となりえるかは、申請前に事務局へ確認 （補助上限額の20%以内 ）
</t>
    </r>
    <r>
      <rPr>
        <sz val="11"/>
        <color rgb="FFFF0000"/>
        <rFont val="游ゴシック"/>
        <family val="3"/>
        <charset val="128"/>
        <scheme val="minor"/>
      </rPr>
      <t>・金額と補助対象経費は同じ額を入力してください。</t>
    </r>
    <phoneticPr fontId="2"/>
  </si>
  <si>
    <r>
      <t xml:space="preserve">事業として支払いがあるが、本事業の対象経費とはならないもの
</t>
    </r>
    <r>
      <rPr>
        <sz val="11"/>
        <color rgb="FFFF0000"/>
        <rFont val="游ゴシック"/>
        <family val="3"/>
        <charset val="128"/>
        <scheme val="minor"/>
      </rPr>
      <t>・補助対象経費には0円を入力してください。</t>
    </r>
    <rPh sb="0" eb="2">
      <t>ジギョウ</t>
    </rPh>
    <rPh sb="5" eb="7">
      <t>シハラ</t>
    </rPh>
    <rPh sb="13" eb="16">
      <t>ホンジギョウ</t>
    </rPh>
    <rPh sb="17" eb="21">
      <t>タイショウケイヒ</t>
    </rPh>
    <rPh sb="31" eb="37">
      <t>ホジョタイショウケイヒ</t>
    </rPh>
    <rPh sb="40" eb="41">
      <t>エン</t>
    </rPh>
    <rPh sb="42" eb="44">
      <t>ニュウリョク</t>
    </rPh>
    <phoneticPr fontId="2"/>
  </si>
  <si>
    <t>従業員数20名以下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</si>
</sst>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,##0&quot;円&quot;;[Red]\-#,##0&quot;円&quot;"/>
    <numFmt numFmtId="178" formatCode="&quot;値引率=&quot;0%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9" fontId="0" fillId="0" borderId="0" xfId="2" applyFont="1">
      <alignment vertical="center"/>
    </xf>
    <xf numFmtId="0" fontId="3" fillId="0" borderId="0" xfId="0" applyFont="1">
      <alignment vertical="center"/>
    </xf>
    <xf numFmtId="38" fontId="0" fillId="0" borderId="1" xfId="0" applyNumberFormat="1" applyBorder="1">
      <alignment vertical="center"/>
    </xf>
    <xf numFmtId="0" fontId="3" fillId="2" borderId="1" xfId="0" applyFont="1" applyFill="1" applyBorder="1">
      <alignment vertical="center"/>
    </xf>
    <xf numFmtId="0" fontId="4" fillId="0" borderId="0" xfId="3">
      <alignment vertical="center"/>
    </xf>
    <xf numFmtId="0" fontId="0" fillId="0" borderId="0" xfId="0" applyAlignment="1">
      <alignment horizontal="left" vertical="center"/>
    </xf>
    <xf numFmtId="178" fontId="0" fillId="0" borderId="0" xfId="2" applyNumberFormat="1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4" borderId="0" xfId="0" applyFill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0" fillId="6" borderId="1" xfId="0" applyFill="1" applyBorder="1" applyAlignment="1">
      <alignment vertical="center" shrinkToFit="1"/>
    </xf>
    <xf numFmtId="38" fontId="3" fillId="0" borderId="1" xfId="0" applyNumberFormat="1" applyFont="1" applyBorder="1">
      <alignment vertical="center"/>
    </xf>
    <xf numFmtId="0" fontId="0" fillId="0" borderId="1" xfId="0" applyBorder="1">
      <alignment vertical="center"/>
    </xf>
    <xf numFmtId="0" fontId="3" fillId="0" borderId="1" xfId="0" applyFont="1" applyBorder="1">
      <alignment vertical="center"/>
    </xf>
    <xf numFmtId="0" fontId="0" fillId="0" borderId="7" xfId="0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0" fillId="2" borderId="1" xfId="0" applyFill="1" applyBorder="1" applyProtection="1">
      <alignment vertical="center"/>
      <protection locked="0"/>
    </xf>
    <xf numFmtId="38" fontId="0" fillId="2" borderId="1" xfId="1" applyFont="1" applyFill="1" applyBorder="1" applyProtection="1">
      <alignment vertical="center"/>
      <protection locked="0"/>
    </xf>
    <xf numFmtId="0" fontId="0" fillId="5" borderId="1" xfId="0" applyFill="1" applyBorder="1" applyAlignment="1" applyProtection="1">
      <alignment vertical="center" shrinkToFit="1"/>
      <protection locked="0"/>
    </xf>
    <xf numFmtId="38" fontId="0" fillId="4" borderId="1" xfId="1" applyFont="1" applyFill="1" applyBorder="1" applyProtection="1">
      <alignment vertical="center"/>
      <protection locked="0"/>
    </xf>
    <xf numFmtId="0" fontId="0" fillId="2" borderId="1" xfId="0" quotePrefix="1" applyFill="1" applyBorder="1" applyProtection="1">
      <alignment vertical="center"/>
      <protection locked="0"/>
    </xf>
    <xf numFmtId="0" fontId="0" fillId="5" borderId="0" xfId="0" applyFill="1" applyProtection="1">
      <alignment vertical="center"/>
      <protection locked="0"/>
    </xf>
    <xf numFmtId="38" fontId="0" fillId="0" borderId="1" xfId="1" applyFont="1" applyFill="1" applyBorder="1" applyProtection="1">
      <alignment vertical="center"/>
      <protection locked="0"/>
    </xf>
    <xf numFmtId="176" fontId="0" fillId="5" borderId="13" xfId="0" applyNumberFormat="1" applyFill="1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176" fontId="0" fillId="0" borderId="2" xfId="0" applyNumberFormat="1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5" borderId="13" xfId="0" applyFill="1" applyBorder="1" applyProtection="1">
      <alignment vertical="center"/>
      <protection locked="0"/>
    </xf>
    <xf numFmtId="0" fontId="3" fillId="0" borderId="0" xfId="0" applyFont="1" applyProtection="1">
      <alignment vertical="center"/>
      <protection hidden="1"/>
    </xf>
    <xf numFmtId="0" fontId="0" fillId="0" borderId="0" xfId="0" applyProtection="1">
      <alignment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2" xfId="0" applyFill="1" applyBorder="1" applyProtection="1">
      <alignment vertical="center"/>
      <protection hidden="1"/>
    </xf>
    <xf numFmtId="0" fontId="0" fillId="3" borderId="9" xfId="0" applyFill="1" applyBorder="1" applyProtection="1">
      <alignment vertical="center"/>
      <protection hidden="1"/>
    </xf>
    <xf numFmtId="0" fontId="0" fillId="2" borderId="0" xfId="0" applyFill="1" applyProtection="1">
      <alignment vertical="center"/>
      <protection hidden="1"/>
    </xf>
    <xf numFmtId="0" fontId="0" fillId="0" borderId="7" xfId="0" applyBorder="1" applyAlignment="1" applyProtection="1">
      <alignment vertical="center" shrinkToFit="1"/>
      <protection hidden="1"/>
    </xf>
    <xf numFmtId="38" fontId="0" fillId="0" borderId="13" xfId="1" applyFont="1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0" fillId="5" borderId="0" xfId="0" applyFill="1" applyProtection="1">
      <alignment vertical="center"/>
      <protection hidden="1"/>
    </xf>
    <xf numFmtId="0" fontId="0" fillId="0" borderId="7" xfId="0" applyBorder="1" applyProtection="1">
      <alignment vertical="center"/>
      <protection hidden="1"/>
    </xf>
    <xf numFmtId="38" fontId="0" fillId="0" borderId="3" xfId="1" applyFont="1" applyBorder="1" applyProtection="1">
      <alignment vertical="center"/>
      <protection hidden="1"/>
    </xf>
    <xf numFmtId="38" fontId="0" fillId="0" borderId="14" xfId="1" applyFont="1" applyBorder="1" applyProtection="1">
      <alignment vertical="center"/>
      <protection hidden="1"/>
    </xf>
    <xf numFmtId="0" fontId="0" fillId="3" borderId="1" xfId="0" applyFill="1" applyBorder="1" applyAlignment="1" applyProtection="1">
      <alignment horizontal="center" vertical="center" wrapText="1"/>
      <protection hidden="1"/>
    </xf>
    <xf numFmtId="0" fontId="0" fillId="0" borderId="1" xfId="0" applyBorder="1" applyProtection="1">
      <alignment vertical="center"/>
      <protection hidden="1"/>
    </xf>
    <xf numFmtId="38" fontId="0" fillId="0" borderId="1" xfId="0" applyNumberFormat="1" applyBorder="1" applyProtection="1">
      <alignment vertical="center"/>
      <protection hidden="1"/>
    </xf>
    <xf numFmtId="38" fontId="0" fillId="0" borderId="1" xfId="1" applyFont="1" applyBorder="1" applyProtection="1">
      <alignment vertical="center"/>
      <protection hidden="1"/>
    </xf>
    <xf numFmtId="38" fontId="0" fillId="0" borderId="0" xfId="1" applyFont="1" applyBorder="1" applyProtection="1">
      <alignment vertical="center"/>
      <protection hidden="1"/>
    </xf>
    <xf numFmtId="38" fontId="0" fillId="0" borderId="0" xfId="0" applyNumberFormat="1" applyProtection="1">
      <alignment vertical="center"/>
      <protection hidden="1"/>
    </xf>
    <xf numFmtId="9" fontId="0" fillId="0" borderId="0" xfId="2" applyFont="1" applyBorder="1" applyProtection="1">
      <alignment vertical="center"/>
      <protection hidden="1"/>
    </xf>
    <xf numFmtId="176" fontId="0" fillId="0" borderId="3" xfId="0" applyNumberFormat="1" applyBorder="1" applyProtection="1">
      <alignment vertical="center"/>
      <protection hidden="1"/>
    </xf>
    <xf numFmtId="0" fontId="0" fillId="0" borderId="12" xfId="0" applyBorder="1" applyProtection="1">
      <alignment vertical="center"/>
      <protection hidden="1"/>
    </xf>
    <xf numFmtId="0" fontId="3" fillId="0" borderId="2" xfId="0" applyFont="1" applyBorder="1" applyProtection="1">
      <alignment vertical="center"/>
      <protection hidden="1"/>
    </xf>
    <xf numFmtId="177" fontId="0" fillId="0" borderId="0" xfId="0" applyNumberFormat="1" applyProtection="1">
      <alignment vertical="center"/>
      <protection hidden="1"/>
    </xf>
    <xf numFmtId="0" fontId="0" fillId="2" borderId="0" xfId="0" applyFill="1" applyAlignment="1">
      <alignment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Protection="1">
      <alignment vertical="center"/>
      <protection hidden="1"/>
    </xf>
    <xf numFmtId="12" fontId="0" fillId="0" borderId="0" xfId="2" applyNumberFormat="1" applyFont="1">
      <alignment vertical="center"/>
    </xf>
    <xf numFmtId="12" fontId="0" fillId="0" borderId="1" xfId="2" applyNumberFormat="1" applyFont="1" applyBorder="1" applyProtection="1">
      <alignment vertical="center"/>
      <protection hidden="1"/>
    </xf>
    <xf numFmtId="38" fontId="0" fillId="0" borderId="5" xfId="1" applyFont="1" applyBorder="1">
      <alignment vertical="center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7" borderId="0" xfId="0" applyFont="1" applyFill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5" borderId="0" xfId="0" applyFill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0" fillId="2" borderId="13" xfId="0" applyFill="1" applyBorder="1" applyAlignment="1" applyProtection="1">
      <alignment vertical="center" shrinkToFit="1"/>
      <protection locked="0"/>
    </xf>
    <xf numFmtId="0" fontId="0" fillId="2" borderId="15" xfId="0" applyFill="1" applyBorder="1" applyProtection="1">
      <alignment vertical="center"/>
      <protection locked="0"/>
    </xf>
    <xf numFmtId="0" fontId="0" fillId="2" borderId="16" xfId="0" applyFill="1" applyBorder="1" applyProtection="1">
      <alignment vertical="center"/>
      <protection locked="0"/>
    </xf>
    <xf numFmtId="38" fontId="0" fillId="2" borderId="13" xfId="1" applyFont="1" applyFill="1" applyBorder="1" applyAlignment="1" applyProtection="1">
      <alignment vertical="center" shrinkToFit="1"/>
      <protection locked="0"/>
    </xf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4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5" xfId="0" applyFill="1" applyBorder="1" applyAlignment="1" applyProtection="1">
      <alignment horizontal="center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6" xfId="0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3</xdr:row>
      <xdr:rowOff>17145</xdr:rowOff>
    </xdr:from>
    <xdr:to>
      <xdr:col>0</xdr:col>
      <xdr:colOff>407670</xdr:colOff>
      <xdr:row>3</xdr:row>
      <xdr:rowOff>196215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B4077575-FB11-AD5F-895E-19A58376C622}"/>
            </a:ext>
          </a:extLst>
        </xdr:cNvPr>
        <xdr:cNvSpPr/>
      </xdr:nvSpPr>
      <xdr:spPr>
        <a:xfrm>
          <a:off x="87630" y="931545"/>
          <a:ext cx="320040" cy="179070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6</xdr:row>
      <xdr:rowOff>17145</xdr:rowOff>
    </xdr:from>
    <xdr:to>
      <xdr:col>0</xdr:col>
      <xdr:colOff>407670</xdr:colOff>
      <xdr:row>6</xdr:row>
      <xdr:rowOff>196215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528C1D3B-EC77-470C-B048-C37903DA6DD8}"/>
            </a:ext>
          </a:extLst>
        </xdr:cNvPr>
        <xdr:cNvSpPr/>
      </xdr:nvSpPr>
      <xdr:spPr>
        <a:xfrm>
          <a:off x="91440" y="20955"/>
          <a:ext cx="314325" cy="1771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524734</xdr:colOff>
      <xdr:row>6</xdr:row>
      <xdr:rowOff>13485</xdr:rowOff>
    </xdr:from>
    <xdr:to>
      <xdr:col>0</xdr:col>
      <xdr:colOff>844774</xdr:colOff>
      <xdr:row>6</xdr:row>
      <xdr:rowOff>192555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1ACA584F-BFD0-445D-88A5-56D47F5F501C}"/>
            </a:ext>
          </a:extLst>
        </xdr:cNvPr>
        <xdr:cNvSpPr/>
      </xdr:nvSpPr>
      <xdr:spPr>
        <a:xfrm>
          <a:off x="524734" y="245073"/>
          <a:ext cx="320040" cy="17907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975958</xdr:colOff>
      <xdr:row>6</xdr:row>
      <xdr:rowOff>23944</xdr:rowOff>
    </xdr:from>
    <xdr:to>
      <xdr:col>0</xdr:col>
      <xdr:colOff>1295998</xdr:colOff>
      <xdr:row>6</xdr:row>
      <xdr:rowOff>203014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7CEBB1AE-D7DE-4870-82A8-31B37CFDAB92}"/>
            </a:ext>
          </a:extLst>
        </xdr:cNvPr>
        <xdr:cNvSpPr/>
      </xdr:nvSpPr>
      <xdr:spPr>
        <a:xfrm>
          <a:off x="975958" y="255532"/>
          <a:ext cx="320040" cy="17907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1103512</xdr:colOff>
      <xdr:row>0</xdr:row>
      <xdr:rowOff>83776</xdr:rowOff>
    </xdr:from>
    <xdr:to>
      <xdr:col>6</xdr:col>
      <xdr:colOff>27214</xdr:colOff>
      <xdr:row>4</xdr:row>
      <xdr:rowOff>226784</xdr:rowOff>
    </xdr:to>
    <xdr:sp macro="" textlink="">
      <xdr:nvSpPr>
        <xdr:cNvPr id="10" name="矢印: 下 9">
          <a:extLst>
            <a:ext uri="{FF2B5EF4-FFF2-40B4-BE49-F238E27FC236}">
              <a16:creationId xmlns:a16="http://schemas.microsoft.com/office/drawing/2014/main" id="{42A861D4-241B-461E-66A4-B707884B3DE5}"/>
            </a:ext>
          </a:extLst>
        </xdr:cNvPr>
        <xdr:cNvSpPr/>
      </xdr:nvSpPr>
      <xdr:spPr>
        <a:xfrm>
          <a:off x="8333441" y="83776"/>
          <a:ext cx="311630" cy="1050151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18143</xdr:colOff>
      <xdr:row>7</xdr:row>
      <xdr:rowOff>9071</xdr:rowOff>
    </xdr:from>
    <xdr:to>
      <xdr:col>11</xdr:col>
      <xdr:colOff>474749</xdr:colOff>
      <xdr:row>25</xdr:row>
      <xdr:rowOff>21045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345E4319-7038-E5E9-B9BC-75DB8685BBF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436"/>
        <a:stretch/>
      </xdr:blipFill>
      <xdr:spPr bwMode="auto">
        <a:xfrm>
          <a:off x="8631052" y="1625435"/>
          <a:ext cx="8225312" cy="4164527"/>
        </a:xfrm>
        <a:prstGeom prst="rect">
          <a:avLst/>
        </a:prstGeom>
        <a:noFill/>
        <a:ln w="381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6</xdr:row>
      <xdr:rowOff>17145</xdr:rowOff>
    </xdr:from>
    <xdr:to>
      <xdr:col>0</xdr:col>
      <xdr:colOff>407670</xdr:colOff>
      <xdr:row>6</xdr:row>
      <xdr:rowOff>196215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1D9F758-B01E-47E9-99A7-0BC53318336C}"/>
            </a:ext>
          </a:extLst>
        </xdr:cNvPr>
        <xdr:cNvSpPr/>
      </xdr:nvSpPr>
      <xdr:spPr>
        <a:xfrm>
          <a:off x="84455" y="474345"/>
          <a:ext cx="326390" cy="182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524734</xdr:colOff>
      <xdr:row>6</xdr:row>
      <xdr:rowOff>13485</xdr:rowOff>
    </xdr:from>
    <xdr:to>
      <xdr:col>0</xdr:col>
      <xdr:colOff>844774</xdr:colOff>
      <xdr:row>6</xdr:row>
      <xdr:rowOff>192555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864D4534-DBCF-4CCE-BC55-3E46CC133643}"/>
            </a:ext>
          </a:extLst>
        </xdr:cNvPr>
        <xdr:cNvSpPr/>
      </xdr:nvSpPr>
      <xdr:spPr>
        <a:xfrm>
          <a:off x="521559" y="467510"/>
          <a:ext cx="326390" cy="18224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975958</xdr:colOff>
      <xdr:row>6</xdr:row>
      <xdr:rowOff>23944</xdr:rowOff>
    </xdr:from>
    <xdr:to>
      <xdr:col>0</xdr:col>
      <xdr:colOff>1295998</xdr:colOff>
      <xdr:row>6</xdr:row>
      <xdr:rowOff>203014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EB6C64F6-8A8D-41E7-84D8-D2816A067B7A}"/>
            </a:ext>
          </a:extLst>
        </xdr:cNvPr>
        <xdr:cNvSpPr/>
      </xdr:nvSpPr>
      <xdr:spPr>
        <a:xfrm>
          <a:off x="979133" y="484319"/>
          <a:ext cx="316865" cy="172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87630</xdr:colOff>
      <xdr:row>6</xdr:row>
      <xdr:rowOff>17145</xdr:rowOff>
    </xdr:from>
    <xdr:to>
      <xdr:col>0</xdr:col>
      <xdr:colOff>407670</xdr:colOff>
      <xdr:row>6</xdr:row>
      <xdr:rowOff>196215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589183B-89CD-44E2-B6DE-5A3BE8B084FB}"/>
            </a:ext>
          </a:extLst>
        </xdr:cNvPr>
        <xdr:cNvSpPr/>
      </xdr:nvSpPr>
      <xdr:spPr>
        <a:xfrm>
          <a:off x="84455" y="474345"/>
          <a:ext cx="326390" cy="182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524734</xdr:colOff>
      <xdr:row>6</xdr:row>
      <xdr:rowOff>13485</xdr:rowOff>
    </xdr:from>
    <xdr:to>
      <xdr:col>0</xdr:col>
      <xdr:colOff>844774</xdr:colOff>
      <xdr:row>6</xdr:row>
      <xdr:rowOff>192555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AF37DE04-0C0C-4E6A-9DD1-8D9001FE53FF}"/>
            </a:ext>
          </a:extLst>
        </xdr:cNvPr>
        <xdr:cNvSpPr/>
      </xdr:nvSpPr>
      <xdr:spPr>
        <a:xfrm>
          <a:off x="521559" y="467510"/>
          <a:ext cx="326390" cy="18224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975958</xdr:colOff>
      <xdr:row>6</xdr:row>
      <xdr:rowOff>23944</xdr:rowOff>
    </xdr:from>
    <xdr:to>
      <xdr:col>0</xdr:col>
      <xdr:colOff>1295998</xdr:colOff>
      <xdr:row>6</xdr:row>
      <xdr:rowOff>203014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B694FB4E-FE70-4208-8C1E-6984FCFF531B}"/>
            </a:ext>
          </a:extLst>
        </xdr:cNvPr>
        <xdr:cNvSpPr/>
      </xdr:nvSpPr>
      <xdr:spPr>
        <a:xfrm>
          <a:off x="979133" y="484319"/>
          <a:ext cx="316865" cy="172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765174</xdr:colOff>
      <xdr:row>0</xdr:row>
      <xdr:rowOff>73344</xdr:rowOff>
    </xdr:from>
    <xdr:to>
      <xdr:col>5</xdr:col>
      <xdr:colOff>1006928</xdr:colOff>
      <xdr:row>4</xdr:row>
      <xdr:rowOff>216352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3E253745-8C14-4864-98BF-D888C4764D4F}"/>
            </a:ext>
          </a:extLst>
        </xdr:cNvPr>
        <xdr:cNvSpPr/>
      </xdr:nvSpPr>
      <xdr:spPr>
        <a:xfrm flipH="1">
          <a:off x="7990567" y="73344"/>
          <a:ext cx="241754" cy="1068294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6</xdr:row>
      <xdr:rowOff>17145</xdr:rowOff>
    </xdr:from>
    <xdr:to>
      <xdr:col>0</xdr:col>
      <xdr:colOff>407670</xdr:colOff>
      <xdr:row>6</xdr:row>
      <xdr:rowOff>196215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603643C-CD08-4C24-B45A-67881FF9A071}"/>
            </a:ext>
          </a:extLst>
        </xdr:cNvPr>
        <xdr:cNvSpPr/>
      </xdr:nvSpPr>
      <xdr:spPr>
        <a:xfrm>
          <a:off x="84455" y="474345"/>
          <a:ext cx="326390" cy="182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524734</xdr:colOff>
      <xdr:row>6</xdr:row>
      <xdr:rowOff>13485</xdr:rowOff>
    </xdr:from>
    <xdr:to>
      <xdr:col>0</xdr:col>
      <xdr:colOff>844774</xdr:colOff>
      <xdr:row>6</xdr:row>
      <xdr:rowOff>192555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4B5C01C7-3D67-4383-9B12-EF6E036B8709}"/>
            </a:ext>
          </a:extLst>
        </xdr:cNvPr>
        <xdr:cNvSpPr/>
      </xdr:nvSpPr>
      <xdr:spPr>
        <a:xfrm>
          <a:off x="521559" y="467510"/>
          <a:ext cx="326390" cy="18224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975958</xdr:colOff>
      <xdr:row>6</xdr:row>
      <xdr:rowOff>23944</xdr:rowOff>
    </xdr:from>
    <xdr:to>
      <xdr:col>0</xdr:col>
      <xdr:colOff>1295998</xdr:colOff>
      <xdr:row>6</xdr:row>
      <xdr:rowOff>203014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C54BB83-A647-4AAC-91D0-2412819DBE7D}"/>
            </a:ext>
          </a:extLst>
        </xdr:cNvPr>
        <xdr:cNvSpPr/>
      </xdr:nvSpPr>
      <xdr:spPr>
        <a:xfrm>
          <a:off x="979133" y="484319"/>
          <a:ext cx="316865" cy="172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765174</xdr:colOff>
      <xdr:row>0</xdr:row>
      <xdr:rowOff>73344</xdr:rowOff>
    </xdr:from>
    <xdr:to>
      <xdr:col>5</xdr:col>
      <xdr:colOff>1006928</xdr:colOff>
      <xdr:row>4</xdr:row>
      <xdr:rowOff>216352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2AF06B63-97EA-4170-A381-78A9AF9808E4}"/>
            </a:ext>
          </a:extLst>
        </xdr:cNvPr>
        <xdr:cNvSpPr/>
      </xdr:nvSpPr>
      <xdr:spPr>
        <a:xfrm flipH="1">
          <a:off x="7985124" y="73344"/>
          <a:ext cx="241754" cy="10605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87630</xdr:colOff>
      <xdr:row>6</xdr:row>
      <xdr:rowOff>17145</xdr:rowOff>
    </xdr:from>
    <xdr:to>
      <xdr:col>0</xdr:col>
      <xdr:colOff>407670</xdr:colOff>
      <xdr:row>6</xdr:row>
      <xdr:rowOff>196215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FCC799D8-6791-4F29-B3ED-A9F1F51D7B68}"/>
            </a:ext>
          </a:extLst>
        </xdr:cNvPr>
        <xdr:cNvSpPr/>
      </xdr:nvSpPr>
      <xdr:spPr>
        <a:xfrm>
          <a:off x="84455" y="474345"/>
          <a:ext cx="326390" cy="182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524734</xdr:colOff>
      <xdr:row>6</xdr:row>
      <xdr:rowOff>13485</xdr:rowOff>
    </xdr:from>
    <xdr:to>
      <xdr:col>0</xdr:col>
      <xdr:colOff>844774</xdr:colOff>
      <xdr:row>6</xdr:row>
      <xdr:rowOff>192555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776988A-F875-4BC9-8DE8-D8E48EA57AB2}"/>
            </a:ext>
          </a:extLst>
        </xdr:cNvPr>
        <xdr:cNvSpPr/>
      </xdr:nvSpPr>
      <xdr:spPr>
        <a:xfrm>
          <a:off x="521559" y="467510"/>
          <a:ext cx="326390" cy="18224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975958</xdr:colOff>
      <xdr:row>6</xdr:row>
      <xdr:rowOff>23944</xdr:rowOff>
    </xdr:from>
    <xdr:to>
      <xdr:col>0</xdr:col>
      <xdr:colOff>1295998</xdr:colOff>
      <xdr:row>6</xdr:row>
      <xdr:rowOff>203014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C3111E0-F503-4AF0-85E8-B0B566C8DFA0}"/>
            </a:ext>
          </a:extLst>
        </xdr:cNvPr>
        <xdr:cNvSpPr/>
      </xdr:nvSpPr>
      <xdr:spPr>
        <a:xfrm>
          <a:off x="979133" y="484319"/>
          <a:ext cx="316865" cy="17272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765174</xdr:colOff>
      <xdr:row>0</xdr:row>
      <xdr:rowOff>73344</xdr:rowOff>
    </xdr:from>
    <xdr:to>
      <xdr:col>5</xdr:col>
      <xdr:colOff>1006928</xdr:colOff>
      <xdr:row>4</xdr:row>
      <xdr:rowOff>216352</xdr:rowOff>
    </xdr:to>
    <xdr:sp macro="" textlink="">
      <xdr:nvSpPr>
        <xdr:cNvPr id="2" name="矢印: 下 1">
          <a:extLst>
            <a:ext uri="{FF2B5EF4-FFF2-40B4-BE49-F238E27FC236}">
              <a16:creationId xmlns:a16="http://schemas.microsoft.com/office/drawing/2014/main" id="{1FC7B213-8A08-4247-8034-74EA5F8A6225}"/>
            </a:ext>
          </a:extLst>
        </xdr:cNvPr>
        <xdr:cNvSpPr/>
      </xdr:nvSpPr>
      <xdr:spPr>
        <a:xfrm flipH="1">
          <a:off x="7985124" y="73344"/>
          <a:ext cx="241754" cy="10605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87630</xdr:colOff>
      <xdr:row>2</xdr:row>
      <xdr:rowOff>17145</xdr:rowOff>
    </xdr:from>
    <xdr:to>
      <xdr:col>3</xdr:col>
      <xdr:colOff>407670</xdr:colOff>
      <xdr:row>2</xdr:row>
      <xdr:rowOff>196215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3237B4A6-28FB-4C4C-A654-E1EE88274027}"/>
            </a:ext>
          </a:extLst>
        </xdr:cNvPr>
        <xdr:cNvSpPr/>
      </xdr:nvSpPr>
      <xdr:spPr>
        <a:xfrm>
          <a:off x="91440" y="249555"/>
          <a:ext cx="314325" cy="17716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6</xdr:col>
      <xdr:colOff>652319</xdr:colOff>
      <xdr:row>5</xdr:row>
      <xdr:rowOff>14845</xdr:rowOff>
    </xdr:from>
    <xdr:to>
      <xdr:col>8</xdr:col>
      <xdr:colOff>521386</xdr:colOff>
      <xdr:row>16</xdr:row>
      <xdr:rowOff>27404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49102470-0E2A-0229-5780-9CB246F5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7683" y="1169390"/>
          <a:ext cx="7773143" cy="2663454"/>
        </a:xfrm>
        <a:prstGeom prst="rect">
          <a:avLst/>
        </a:prstGeom>
        <a:noFill/>
        <a:ln w="285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11545</xdr:colOff>
      <xdr:row>21</xdr:row>
      <xdr:rowOff>34635</xdr:rowOff>
    </xdr:from>
    <xdr:to>
      <xdr:col>7</xdr:col>
      <xdr:colOff>4285268</xdr:colOff>
      <xdr:row>27</xdr:row>
      <xdr:rowOff>40985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0B77192-864B-20EA-E16E-7F3B43755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00" y="5218544"/>
          <a:ext cx="4278168" cy="1437986"/>
        </a:xfrm>
        <a:prstGeom prst="rect">
          <a:avLst/>
        </a:prstGeom>
        <a:noFill/>
        <a:ln w="285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F166A-85AC-40A1-AAD4-1673F2FF980D}">
  <sheetPr codeName="Sheet1">
    <tabColor theme="5" tint="0.79998168889431442"/>
  </sheetPr>
  <dimension ref="A1:I16"/>
  <sheetViews>
    <sheetView tabSelected="1" zoomScale="85" zoomScaleNormal="85" workbookViewId="0">
      <selection activeCell="F29" sqref="F29"/>
    </sheetView>
  </sheetViews>
  <sheetFormatPr defaultRowHeight="18" x14ac:dyDescent="0.55000000000000004"/>
  <sheetData>
    <row r="1" spans="1:9" ht="28.5" customHeight="1" x14ac:dyDescent="0.55000000000000004">
      <c r="A1" s="65" t="s">
        <v>71</v>
      </c>
      <c r="B1" s="65"/>
      <c r="C1" s="65"/>
      <c r="D1" s="65"/>
      <c r="E1" s="65"/>
      <c r="F1" s="65"/>
      <c r="G1" s="65"/>
      <c r="H1" s="65"/>
      <c r="I1" s="65"/>
    </row>
    <row r="3" spans="1:9" x14ac:dyDescent="0.55000000000000004">
      <c r="A3" s="63" t="s">
        <v>70</v>
      </c>
      <c r="B3" s="63"/>
      <c r="C3" s="63"/>
      <c r="D3" s="63"/>
      <c r="E3" s="63"/>
      <c r="F3" s="63"/>
      <c r="G3" s="63"/>
      <c r="H3" s="63"/>
      <c r="I3" s="63"/>
    </row>
    <row r="4" spans="1:9" x14ac:dyDescent="0.55000000000000004">
      <c r="A4" s="63"/>
      <c r="B4" s="63"/>
      <c r="C4" s="63"/>
      <c r="D4" s="63"/>
      <c r="E4" s="63"/>
      <c r="F4" s="63"/>
      <c r="G4" s="63"/>
      <c r="H4" s="63"/>
      <c r="I4" s="63"/>
    </row>
    <row r="5" spans="1:9" x14ac:dyDescent="0.55000000000000004">
      <c r="A5" s="63"/>
      <c r="B5" s="63"/>
      <c r="C5" s="63"/>
      <c r="D5" s="63"/>
      <c r="E5" s="63"/>
      <c r="F5" s="63"/>
      <c r="G5" s="63"/>
      <c r="H5" s="63"/>
      <c r="I5" s="63"/>
    </row>
    <row r="6" spans="1:9" x14ac:dyDescent="0.55000000000000004">
      <c r="A6" s="63"/>
      <c r="B6" s="63"/>
      <c r="C6" s="63"/>
      <c r="D6" s="63"/>
      <c r="E6" s="63"/>
      <c r="F6" s="63"/>
      <c r="G6" s="63"/>
      <c r="H6" s="63"/>
      <c r="I6" s="63"/>
    </row>
    <row r="8" spans="1:9" x14ac:dyDescent="0.55000000000000004">
      <c r="B8" t="s">
        <v>50</v>
      </c>
    </row>
    <row r="10" spans="1:9" ht="18" customHeight="1" x14ac:dyDescent="0.55000000000000004">
      <c r="B10" s="64" t="s">
        <v>68</v>
      </c>
      <c r="C10" s="64"/>
      <c r="D10" s="64"/>
      <c r="E10" s="64"/>
      <c r="F10" s="64"/>
      <c r="G10" s="64"/>
      <c r="H10" s="64"/>
    </row>
    <row r="11" spans="1:9" x14ac:dyDescent="0.55000000000000004">
      <c r="B11" s="64"/>
      <c r="C11" s="64"/>
      <c r="D11" s="64"/>
      <c r="E11" s="64"/>
      <c r="F11" s="64"/>
      <c r="G11" s="64"/>
      <c r="H11" s="64"/>
    </row>
    <row r="12" spans="1:9" x14ac:dyDescent="0.55000000000000004">
      <c r="B12" s="64"/>
      <c r="C12" s="64"/>
      <c r="D12" s="64"/>
      <c r="E12" s="64"/>
      <c r="F12" s="64"/>
      <c r="G12" s="64"/>
      <c r="H12" s="64"/>
    </row>
    <row r="14" spans="1:9" x14ac:dyDescent="0.55000000000000004">
      <c r="B14" s="64" t="s">
        <v>69</v>
      </c>
      <c r="C14" s="64"/>
      <c r="D14" s="64"/>
      <c r="E14" s="64"/>
      <c r="F14" s="64"/>
      <c r="G14" s="64"/>
      <c r="H14" s="64"/>
    </row>
    <row r="15" spans="1:9" x14ac:dyDescent="0.55000000000000004">
      <c r="B15" s="64"/>
      <c r="C15" s="64"/>
      <c r="D15" s="64"/>
      <c r="E15" s="64"/>
      <c r="F15" s="64"/>
      <c r="G15" s="64"/>
      <c r="H15" s="64"/>
    </row>
    <row r="16" spans="1:9" x14ac:dyDescent="0.55000000000000004">
      <c r="B16" s="64"/>
      <c r="C16" s="64"/>
      <c r="D16" s="64"/>
      <c r="E16" s="64"/>
      <c r="F16" s="64"/>
      <c r="G16" s="64"/>
      <c r="H16" s="64"/>
    </row>
  </sheetData>
  <mergeCells count="4">
    <mergeCell ref="A3:I6"/>
    <mergeCell ref="B10:H12"/>
    <mergeCell ref="B14:H16"/>
    <mergeCell ref="A1:I1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DDA0A-F01C-4B54-BD14-041DAA95929A}">
  <sheetPr codeName="Sheet2">
    <tabColor theme="5" tint="0.79998168889431442"/>
  </sheetPr>
  <dimension ref="A1:G6"/>
  <sheetViews>
    <sheetView workbookViewId="0">
      <selection activeCell="D16" sqref="D16"/>
    </sheetView>
  </sheetViews>
  <sheetFormatPr defaultRowHeight="18" x14ac:dyDescent="0.55000000000000004"/>
  <cols>
    <col min="1" max="1" width="18.83203125" customWidth="1"/>
    <col min="2" max="2" width="26.6640625" customWidth="1"/>
    <col min="6" max="6" width="9.4140625" bestFit="1" customWidth="1"/>
    <col min="7" max="7" width="7.08203125" bestFit="1" customWidth="1"/>
    <col min="8" max="8" width="9.4140625" bestFit="1" customWidth="1"/>
    <col min="10" max="10" width="23.33203125" customWidth="1"/>
    <col min="11" max="12" width="16.33203125" customWidth="1"/>
    <col min="13" max="13" width="22" bestFit="1" customWidth="1"/>
    <col min="14" max="14" width="23" customWidth="1"/>
  </cols>
  <sheetData>
    <row r="1" spans="1:7" x14ac:dyDescent="0.55000000000000004">
      <c r="A1" s="9" t="s">
        <v>40</v>
      </c>
    </row>
    <row r="2" spans="1:7" x14ac:dyDescent="0.55000000000000004">
      <c r="A2" s="2" t="s">
        <v>23</v>
      </c>
      <c r="B2" s="4" t="s">
        <v>85</v>
      </c>
    </row>
    <row r="3" spans="1:7" x14ac:dyDescent="0.55000000000000004">
      <c r="A3" s="2"/>
      <c r="G3" s="1"/>
    </row>
    <row r="4" spans="1:7" x14ac:dyDescent="0.55000000000000004">
      <c r="A4" t="s">
        <v>39</v>
      </c>
    </row>
    <row r="6" spans="1:7" x14ac:dyDescent="0.55000000000000004">
      <c r="A6" t="s">
        <v>31</v>
      </c>
      <c r="B6" s="5" t="s">
        <v>32</v>
      </c>
    </row>
  </sheetData>
  <phoneticPr fontId="2"/>
  <hyperlinks>
    <hyperlink ref="B6" location="②見積書１!A1" display="こちらをクリック" xr:uid="{F5640409-48E3-4122-91C4-CBFFF8E857F3}"/>
  </hyperlink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1F2513F-002B-4811-B707-EFA2FA2653CF}">
          <x14:formula1>
            <xm:f>マスタ!$C$2:$C$3</xm:f>
          </x14:formula1>
          <xm:sqref>B2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F2BEE-6089-46F6-A3A3-5F2586DBBD52}">
  <sheetPr codeName="Sheet3">
    <tabColor theme="5" tint="0.79998168889431442"/>
  </sheetPr>
  <dimension ref="A1:G35"/>
  <sheetViews>
    <sheetView zoomScale="70" zoomScaleNormal="70" workbookViewId="0">
      <selection activeCell="G29" sqref="G29"/>
    </sheetView>
  </sheetViews>
  <sheetFormatPr defaultRowHeight="18" x14ac:dyDescent="0.55000000000000004"/>
  <cols>
    <col min="1" max="1" width="18.83203125" customWidth="1"/>
    <col min="2" max="2" width="22.6640625" customWidth="1"/>
    <col min="3" max="3" width="25.4140625" customWidth="1"/>
    <col min="4" max="5" width="13.9140625" customWidth="1"/>
    <col min="6" max="6" width="18.1640625" customWidth="1"/>
    <col min="7" max="7" width="67.1640625" bestFit="1" customWidth="1"/>
  </cols>
  <sheetData>
    <row r="1" spans="1:7" x14ac:dyDescent="0.55000000000000004">
      <c r="G1" s="57" t="s">
        <v>74</v>
      </c>
    </row>
    <row r="2" spans="1:7" x14ac:dyDescent="0.55000000000000004">
      <c r="G2" s="56" t="s">
        <v>73</v>
      </c>
    </row>
    <row r="3" spans="1:7" x14ac:dyDescent="0.55000000000000004">
      <c r="G3" s="70" t="s">
        <v>52</v>
      </c>
    </row>
    <row r="4" spans="1:7" x14ac:dyDescent="0.55000000000000004">
      <c r="G4" s="70"/>
    </row>
    <row r="5" spans="1:7" x14ac:dyDescent="0.55000000000000004">
      <c r="A5" s="2" t="s">
        <v>72</v>
      </c>
      <c r="G5" s="10" t="s">
        <v>54</v>
      </c>
    </row>
    <row r="6" spans="1:7" ht="18" customHeight="1" x14ac:dyDescent="0.55000000000000004">
      <c r="A6" s="2"/>
    </row>
    <row r="7" spans="1:7" x14ac:dyDescent="0.55000000000000004">
      <c r="A7" t="s">
        <v>55</v>
      </c>
      <c r="G7" s="58" t="s">
        <v>75</v>
      </c>
    </row>
    <row r="8" spans="1:7" ht="18" customHeight="1" x14ac:dyDescent="0.55000000000000004">
      <c r="A8" s="8" t="s">
        <v>3</v>
      </c>
      <c r="B8" s="8" t="s">
        <v>0</v>
      </c>
      <c r="C8" s="8" t="s">
        <v>53</v>
      </c>
      <c r="D8" s="8" t="s">
        <v>41</v>
      </c>
      <c r="E8" s="11" t="s">
        <v>43</v>
      </c>
      <c r="F8" s="6"/>
    </row>
    <row r="9" spans="1:7" x14ac:dyDescent="0.55000000000000004">
      <c r="A9" s="19"/>
      <c r="B9" s="19"/>
      <c r="C9" s="20"/>
      <c r="D9" s="21"/>
      <c r="E9" s="22"/>
      <c r="F9" s="6"/>
    </row>
    <row r="10" spans="1:7" x14ac:dyDescent="0.55000000000000004">
      <c r="A10" s="23"/>
      <c r="B10" s="19"/>
      <c r="C10" s="20"/>
      <c r="D10" s="21"/>
      <c r="E10" s="22"/>
      <c r="F10" s="6"/>
    </row>
    <row r="11" spans="1:7" x14ac:dyDescent="0.55000000000000004">
      <c r="A11" s="23"/>
      <c r="B11" s="19"/>
      <c r="C11" s="20"/>
      <c r="D11" s="21"/>
      <c r="E11" s="22"/>
      <c r="F11" s="6"/>
    </row>
    <row r="12" spans="1:7" x14ac:dyDescent="0.55000000000000004">
      <c r="A12" s="19"/>
      <c r="B12" s="19"/>
      <c r="C12" s="20"/>
      <c r="D12" s="21"/>
      <c r="E12" s="22"/>
      <c r="F12" s="6"/>
    </row>
    <row r="13" spans="1:7" x14ac:dyDescent="0.55000000000000004">
      <c r="A13" s="19"/>
      <c r="B13" s="19"/>
      <c r="C13" s="20"/>
      <c r="D13" s="21"/>
      <c r="E13" s="22"/>
      <c r="F13" s="6"/>
    </row>
    <row r="14" spans="1:7" x14ac:dyDescent="0.55000000000000004">
      <c r="A14" s="19"/>
      <c r="B14" s="19"/>
      <c r="C14" s="20"/>
      <c r="D14" s="21"/>
      <c r="E14" s="22"/>
      <c r="F14" s="6"/>
    </row>
    <row r="15" spans="1:7" x14ac:dyDescent="0.55000000000000004">
      <c r="A15" s="19"/>
      <c r="B15" s="19"/>
      <c r="C15" s="20"/>
      <c r="D15" s="21"/>
      <c r="E15" s="22"/>
      <c r="F15" s="6"/>
    </row>
    <row r="16" spans="1:7" x14ac:dyDescent="0.55000000000000004">
      <c r="A16" s="19"/>
      <c r="B16" s="19"/>
      <c r="C16" s="20"/>
      <c r="D16" s="21"/>
      <c r="E16" s="22"/>
      <c r="F16" s="6"/>
    </row>
    <row r="17" spans="1:6" x14ac:dyDescent="0.55000000000000004">
      <c r="A17" s="19"/>
      <c r="B17" s="19"/>
      <c r="C17" s="20"/>
      <c r="D17" s="21"/>
      <c r="E17" s="22"/>
      <c r="F17" s="6"/>
    </row>
    <row r="18" spans="1:6" x14ac:dyDescent="0.55000000000000004">
      <c r="A18" s="19"/>
      <c r="B18" s="19"/>
      <c r="C18" s="20"/>
      <c r="D18" s="21"/>
      <c r="E18" s="22"/>
      <c r="F18" s="6"/>
    </row>
    <row r="19" spans="1:6" x14ac:dyDescent="0.55000000000000004">
      <c r="A19" s="19"/>
      <c r="B19" s="19"/>
      <c r="C19" s="20"/>
      <c r="D19" s="21"/>
      <c r="E19" s="22"/>
      <c r="F19" s="6"/>
    </row>
    <row r="20" spans="1:6" x14ac:dyDescent="0.55000000000000004">
      <c r="A20" s="19"/>
      <c r="B20" s="19"/>
      <c r="C20" s="20"/>
      <c r="D20" s="21"/>
      <c r="E20" s="22"/>
      <c r="F20" s="6"/>
    </row>
    <row r="21" spans="1:6" x14ac:dyDescent="0.55000000000000004">
      <c r="A21" s="19"/>
      <c r="B21" s="19"/>
      <c r="C21" s="20"/>
      <c r="D21" s="21"/>
      <c r="E21" s="22"/>
      <c r="F21" s="6"/>
    </row>
    <row r="22" spans="1:6" x14ac:dyDescent="0.55000000000000004">
      <c r="A22" s="19"/>
      <c r="B22" s="19"/>
      <c r="C22" s="20"/>
      <c r="D22" s="21"/>
      <c r="E22" s="22"/>
      <c r="F22" s="6"/>
    </row>
    <row r="23" spans="1:6" x14ac:dyDescent="0.55000000000000004">
      <c r="A23" s="73" t="s">
        <v>51</v>
      </c>
      <c r="B23" s="74"/>
      <c r="C23" s="3">
        <f>SUM(C9:C22)</f>
        <v>0</v>
      </c>
      <c r="D23" s="14"/>
      <c r="E23" s="3">
        <f>SUM(E9:E22)</f>
        <v>0</v>
      </c>
      <c r="F23" s="7" t="e">
        <f>E23/+C23</f>
        <v>#DIV/0!</v>
      </c>
    </row>
    <row r="24" spans="1:6" x14ac:dyDescent="0.55000000000000004">
      <c r="A24" s="19" t="s">
        <v>4</v>
      </c>
      <c r="B24" s="19"/>
      <c r="C24" s="20"/>
      <c r="D24" s="24" t="s">
        <v>61</v>
      </c>
      <c r="E24" s="25">
        <f>IF(C23=0, 0, ROUNDDOWN(E23/C23*C24,0))</f>
        <v>0</v>
      </c>
      <c r="F24" s="6" t="s">
        <v>44</v>
      </c>
    </row>
    <row r="25" spans="1:6" x14ac:dyDescent="0.55000000000000004">
      <c r="A25" s="71" t="s">
        <v>56</v>
      </c>
      <c r="B25" s="72"/>
      <c r="C25" s="13">
        <f>SUM(C23+C24)</f>
        <v>0</v>
      </c>
      <c r="D25" s="15"/>
      <c r="E25" s="13">
        <f>SUM(E23+E24)</f>
        <v>0</v>
      </c>
    </row>
    <row r="27" spans="1:6" ht="18" customHeight="1" x14ac:dyDescent="0.55000000000000004">
      <c r="A27" t="s">
        <v>42</v>
      </c>
    </row>
    <row r="28" spans="1:6" ht="36" customHeight="1" x14ac:dyDescent="0.55000000000000004">
      <c r="A28" s="12" t="s">
        <v>6</v>
      </c>
      <c r="B28" s="66" t="s">
        <v>80</v>
      </c>
      <c r="C28" s="67"/>
      <c r="D28" s="67"/>
      <c r="E28" s="68"/>
    </row>
    <row r="29" spans="1:6" ht="37" customHeight="1" x14ac:dyDescent="0.55000000000000004">
      <c r="A29" s="12" t="s">
        <v>8</v>
      </c>
      <c r="B29" s="66" t="s">
        <v>81</v>
      </c>
      <c r="C29" s="67"/>
      <c r="D29" s="67"/>
      <c r="E29" s="68"/>
    </row>
    <row r="30" spans="1:6" x14ac:dyDescent="0.55000000000000004">
      <c r="A30" s="12" t="s">
        <v>9</v>
      </c>
      <c r="B30" s="69" t="s">
        <v>62</v>
      </c>
      <c r="C30" s="67"/>
      <c r="D30" s="67"/>
      <c r="E30" s="68"/>
    </row>
    <row r="31" spans="1:6" ht="37.5" customHeight="1" x14ac:dyDescent="0.55000000000000004">
      <c r="A31" s="12" t="s">
        <v>57</v>
      </c>
      <c r="B31" s="66" t="s">
        <v>82</v>
      </c>
      <c r="C31" s="75"/>
      <c r="D31" s="75"/>
      <c r="E31" s="76"/>
    </row>
    <row r="32" spans="1:6" x14ac:dyDescent="0.55000000000000004">
      <c r="A32" s="12" t="s">
        <v>58</v>
      </c>
      <c r="B32" s="69" t="s">
        <v>63</v>
      </c>
      <c r="C32" s="67"/>
      <c r="D32" s="67"/>
      <c r="E32" s="68"/>
    </row>
    <row r="33" spans="1:5" ht="57.5" customHeight="1" x14ac:dyDescent="0.55000000000000004">
      <c r="A33" s="12" t="s">
        <v>59</v>
      </c>
      <c r="B33" s="77" t="s">
        <v>83</v>
      </c>
      <c r="C33" s="78"/>
      <c r="D33" s="78"/>
      <c r="E33" s="79"/>
    </row>
    <row r="34" spans="1:5" ht="37" customHeight="1" x14ac:dyDescent="0.55000000000000004">
      <c r="A34" s="12" t="s">
        <v>60</v>
      </c>
      <c r="B34" s="66" t="s">
        <v>84</v>
      </c>
      <c r="C34" s="67"/>
      <c r="D34" s="67"/>
      <c r="E34" s="68"/>
    </row>
    <row r="35" spans="1:5" x14ac:dyDescent="0.55000000000000004">
      <c r="A35" s="12" t="s">
        <v>61</v>
      </c>
      <c r="B35" s="69" t="s">
        <v>64</v>
      </c>
      <c r="C35" s="67"/>
      <c r="D35" s="67"/>
      <c r="E35" s="68"/>
    </row>
  </sheetData>
  <sheetProtection algorithmName="SHA-512" hashValue="4yo0hkOCN6zItmayOJ82egFigwiB9cFfxFo1sFy6wTc4Q1EbCGrHNx4SpvMV5BAFtQUqCbrZN8OHfqTSwxZmZA==" saltValue="A7gSkH12twzlit5K+iyXOw==" spinCount="100000" sheet="1" objects="1" scenarios="1"/>
  <mergeCells count="11">
    <mergeCell ref="B31:E31"/>
    <mergeCell ref="B32:E32"/>
    <mergeCell ref="B33:E33"/>
    <mergeCell ref="B34:E34"/>
    <mergeCell ref="B35:E35"/>
    <mergeCell ref="B28:E28"/>
    <mergeCell ref="B29:E29"/>
    <mergeCell ref="B30:E30"/>
    <mergeCell ref="G3:G4"/>
    <mergeCell ref="A25:B25"/>
    <mergeCell ref="A23:B23"/>
  </mergeCells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E8DC405-A137-4666-B726-2ADB19EA9B98}">
          <x14:formula1>
            <xm:f>マスタ!$A$2:$A$9</xm:f>
          </x14:formula1>
          <xm:sqref>D9:D22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55DA0-6C7A-456E-BE66-17D29306063D}">
  <sheetPr codeName="Sheet4"/>
  <dimension ref="A1:G35"/>
  <sheetViews>
    <sheetView zoomScale="70" zoomScaleNormal="70" workbookViewId="0">
      <selection activeCell="C24" sqref="C24"/>
    </sheetView>
  </sheetViews>
  <sheetFormatPr defaultRowHeight="18" x14ac:dyDescent="0.55000000000000004"/>
  <cols>
    <col min="1" max="1" width="18.83203125" customWidth="1"/>
    <col min="2" max="2" width="22.6640625" customWidth="1"/>
    <col min="3" max="3" width="25.4140625" customWidth="1"/>
    <col min="4" max="5" width="13.9140625" customWidth="1"/>
    <col min="6" max="6" width="18.1640625" customWidth="1"/>
    <col min="7" max="7" width="67.1640625" bestFit="1" customWidth="1"/>
  </cols>
  <sheetData>
    <row r="1" spans="1:7" x14ac:dyDescent="0.55000000000000004">
      <c r="G1" s="57" t="s">
        <v>74</v>
      </c>
    </row>
    <row r="2" spans="1:7" x14ac:dyDescent="0.55000000000000004">
      <c r="G2" s="56" t="s">
        <v>73</v>
      </c>
    </row>
    <row r="3" spans="1:7" x14ac:dyDescent="0.55000000000000004">
      <c r="G3" s="70" t="s">
        <v>52</v>
      </c>
    </row>
    <row r="4" spans="1:7" x14ac:dyDescent="0.55000000000000004">
      <c r="G4" s="70"/>
    </row>
    <row r="5" spans="1:7" x14ac:dyDescent="0.55000000000000004">
      <c r="A5" s="2" t="s">
        <v>72</v>
      </c>
      <c r="G5" s="10" t="s">
        <v>54</v>
      </c>
    </row>
    <row r="6" spans="1:7" x14ac:dyDescent="0.55000000000000004">
      <c r="A6" s="2"/>
    </row>
    <row r="7" spans="1:7" x14ac:dyDescent="0.55000000000000004">
      <c r="A7" t="s">
        <v>55</v>
      </c>
    </row>
    <row r="8" spans="1:7" x14ac:dyDescent="0.55000000000000004">
      <c r="A8" s="8" t="s">
        <v>3</v>
      </c>
      <c r="B8" s="8" t="s">
        <v>0</v>
      </c>
      <c r="C8" s="8" t="s">
        <v>53</v>
      </c>
      <c r="D8" s="8" t="s">
        <v>41</v>
      </c>
      <c r="E8" s="11" t="s">
        <v>43</v>
      </c>
      <c r="F8" s="18"/>
    </row>
    <row r="9" spans="1:7" x14ac:dyDescent="0.55000000000000004">
      <c r="A9" s="19"/>
      <c r="B9" s="19"/>
      <c r="C9" s="20"/>
      <c r="D9" s="21"/>
      <c r="E9" s="22"/>
    </row>
    <row r="10" spans="1:7" ht="18" customHeight="1" x14ac:dyDescent="0.55000000000000004">
      <c r="A10" s="23"/>
      <c r="B10" s="19"/>
      <c r="C10" s="20"/>
      <c r="D10" s="21"/>
      <c r="E10" s="22"/>
    </row>
    <row r="11" spans="1:7" x14ac:dyDescent="0.55000000000000004">
      <c r="A11" s="23"/>
      <c r="B11" s="19"/>
      <c r="C11" s="20"/>
      <c r="D11" s="21"/>
      <c r="E11" s="22"/>
    </row>
    <row r="12" spans="1:7" ht="18" customHeight="1" x14ac:dyDescent="0.55000000000000004">
      <c r="A12" s="19"/>
      <c r="B12" s="19"/>
      <c r="C12" s="20"/>
      <c r="D12" s="21"/>
      <c r="E12" s="22"/>
    </row>
    <row r="13" spans="1:7" x14ac:dyDescent="0.55000000000000004">
      <c r="A13" s="19"/>
      <c r="B13" s="19"/>
      <c r="C13" s="20"/>
      <c r="D13" s="21"/>
      <c r="E13" s="22"/>
    </row>
    <row r="14" spans="1:7" x14ac:dyDescent="0.55000000000000004">
      <c r="A14" s="19"/>
      <c r="B14" s="19"/>
      <c r="C14" s="20"/>
      <c r="D14" s="21"/>
      <c r="E14" s="22"/>
    </row>
    <row r="15" spans="1:7" x14ac:dyDescent="0.55000000000000004">
      <c r="A15" s="19"/>
      <c r="B15" s="19"/>
      <c r="C15" s="20"/>
      <c r="D15" s="21"/>
      <c r="E15" s="22"/>
      <c r="F15" s="6"/>
    </row>
    <row r="16" spans="1:7" x14ac:dyDescent="0.55000000000000004">
      <c r="A16" s="19"/>
      <c r="B16" s="19"/>
      <c r="C16" s="20"/>
      <c r="D16" s="21"/>
      <c r="E16" s="22"/>
      <c r="F16" s="6"/>
    </row>
    <row r="17" spans="1:6" x14ac:dyDescent="0.55000000000000004">
      <c r="A17" s="19"/>
      <c r="B17" s="19"/>
      <c r="C17" s="20"/>
      <c r="D17" s="21"/>
      <c r="E17" s="22"/>
      <c r="F17" s="6"/>
    </row>
    <row r="18" spans="1:6" x14ac:dyDescent="0.55000000000000004">
      <c r="A18" s="19"/>
      <c r="B18" s="19"/>
      <c r="C18" s="20"/>
      <c r="D18" s="21"/>
      <c r="E18" s="22"/>
      <c r="F18" s="6"/>
    </row>
    <row r="19" spans="1:6" x14ac:dyDescent="0.55000000000000004">
      <c r="A19" s="19"/>
      <c r="B19" s="19"/>
      <c r="C19" s="20"/>
      <c r="D19" s="21"/>
      <c r="E19" s="22"/>
      <c r="F19" s="6"/>
    </row>
    <row r="20" spans="1:6" x14ac:dyDescent="0.55000000000000004">
      <c r="A20" s="19"/>
      <c r="B20" s="19"/>
      <c r="C20" s="20"/>
      <c r="D20" s="21"/>
      <c r="E20" s="22"/>
      <c r="F20" s="6"/>
    </row>
    <row r="21" spans="1:6" x14ac:dyDescent="0.55000000000000004">
      <c r="A21" s="19"/>
      <c r="B21" s="19"/>
      <c r="C21" s="20"/>
      <c r="D21" s="21"/>
      <c r="E21" s="22"/>
      <c r="F21" s="6"/>
    </row>
    <row r="22" spans="1:6" x14ac:dyDescent="0.55000000000000004">
      <c r="A22" s="19"/>
      <c r="B22" s="19"/>
      <c r="C22" s="20"/>
      <c r="D22" s="21"/>
      <c r="E22" s="22"/>
      <c r="F22" s="6"/>
    </row>
    <row r="23" spans="1:6" x14ac:dyDescent="0.55000000000000004">
      <c r="A23" s="73" t="s">
        <v>51</v>
      </c>
      <c r="B23" s="74"/>
      <c r="C23" s="3">
        <f>SUM(C9:C22)</f>
        <v>0</v>
      </c>
      <c r="D23" s="3"/>
      <c r="E23" s="3">
        <f>SUM(E9:E22)</f>
        <v>0</v>
      </c>
      <c r="F23" s="7" t="e">
        <f>E23/+C23</f>
        <v>#DIV/0!</v>
      </c>
    </row>
    <row r="24" spans="1:6" x14ac:dyDescent="0.55000000000000004">
      <c r="A24" s="19" t="s">
        <v>4</v>
      </c>
      <c r="B24" s="19"/>
      <c r="C24" s="20"/>
      <c r="D24" s="24" t="s">
        <v>61</v>
      </c>
      <c r="E24" s="25">
        <f>IF(C23=0, 0, ROUNDDOWN(E23/C23*C24,0))</f>
        <v>0</v>
      </c>
      <c r="F24" s="6" t="s">
        <v>44</v>
      </c>
    </row>
    <row r="25" spans="1:6" x14ac:dyDescent="0.55000000000000004">
      <c r="A25" s="71" t="s">
        <v>56</v>
      </c>
      <c r="B25" s="72"/>
      <c r="C25" s="13">
        <f>SUM(C23+C24)</f>
        <v>0</v>
      </c>
      <c r="D25" s="13"/>
      <c r="E25" s="13">
        <f>SUM(E23+E24)</f>
        <v>0</v>
      </c>
    </row>
    <row r="27" spans="1:6" x14ac:dyDescent="0.55000000000000004">
      <c r="A27" t="s">
        <v>42</v>
      </c>
    </row>
    <row r="28" spans="1:6" ht="36" customHeight="1" x14ac:dyDescent="0.55000000000000004">
      <c r="A28" s="12" t="s">
        <v>6</v>
      </c>
      <c r="B28" s="66" t="s">
        <v>80</v>
      </c>
      <c r="C28" s="67"/>
      <c r="D28" s="67"/>
      <c r="E28" s="68"/>
    </row>
    <row r="29" spans="1:6" ht="37" customHeight="1" x14ac:dyDescent="0.55000000000000004">
      <c r="A29" s="12" t="s">
        <v>8</v>
      </c>
      <c r="B29" s="66" t="s">
        <v>81</v>
      </c>
      <c r="C29" s="67"/>
      <c r="D29" s="67"/>
      <c r="E29" s="68"/>
    </row>
    <row r="30" spans="1:6" x14ac:dyDescent="0.55000000000000004">
      <c r="A30" s="12" t="s">
        <v>9</v>
      </c>
      <c r="B30" s="69" t="s">
        <v>62</v>
      </c>
      <c r="C30" s="67"/>
      <c r="D30" s="67"/>
      <c r="E30" s="68"/>
    </row>
    <row r="31" spans="1:6" ht="37.5" customHeight="1" x14ac:dyDescent="0.55000000000000004">
      <c r="A31" s="12" t="s">
        <v>57</v>
      </c>
      <c r="B31" s="66" t="s">
        <v>82</v>
      </c>
      <c r="C31" s="75"/>
      <c r="D31" s="75"/>
      <c r="E31" s="76"/>
    </row>
    <row r="32" spans="1:6" x14ac:dyDescent="0.55000000000000004">
      <c r="A32" s="12" t="s">
        <v>58</v>
      </c>
      <c r="B32" s="69" t="s">
        <v>63</v>
      </c>
      <c r="C32" s="67"/>
      <c r="D32" s="67"/>
      <c r="E32" s="68"/>
    </row>
    <row r="33" spans="1:5" ht="57.5" customHeight="1" x14ac:dyDescent="0.55000000000000004">
      <c r="A33" s="12" t="s">
        <v>59</v>
      </c>
      <c r="B33" s="77" t="s">
        <v>83</v>
      </c>
      <c r="C33" s="78"/>
      <c r="D33" s="78"/>
      <c r="E33" s="79"/>
    </row>
    <row r="34" spans="1:5" ht="37" customHeight="1" x14ac:dyDescent="0.55000000000000004">
      <c r="A34" s="12" t="s">
        <v>60</v>
      </c>
      <c r="B34" s="66" t="s">
        <v>84</v>
      </c>
      <c r="C34" s="67"/>
      <c r="D34" s="67"/>
      <c r="E34" s="68"/>
    </row>
    <row r="35" spans="1:5" x14ac:dyDescent="0.55000000000000004">
      <c r="A35" s="12" t="s">
        <v>61</v>
      </c>
      <c r="B35" s="69" t="s">
        <v>64</v>
      </c>
      <c r="C35" s="67"/>
      <c r="D35" s="67"/>
      <c r="E35" s="68"/>
    </row>
  </sheetData>
  <sheetProtection algorithmName="SHA-512" hashValue="bP0Y0BmuhsbDbPzjL54LGQZf29SKbMUnixEFe0U+K8DvZlUUHbbtxAaZaNBttrW2ZBYCCdOn9kNoN2IR27774A==" saltValue="aWodhbmQ27v7clYoGeYN9A==" spinCount="100000" sheet="1" objects="1" scenarios="1"/>
  <mergeCells count="11">
    <mergeCell ref="B33:E33"/>
    <mergeCell ref="B34:E34"/>
    <mergeCell ref="B35:E35"/>
    <mergeCell ref="G3:G4"/>
    <mergeCell ref="A23:B23"/>
    <mergeCell ref="A25:B25"/>
    <mergeCell ref="B28:E28"/>
    <mergeCell ref="B29:E29"/>
    <mergeCell ref="B30:E30"/>
    <mergeCell ref="B31:E31"/>
    <mergeCell ref="B32:E32"/>
  </mergeCells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7E12699-50FF-4647-8FA8-5E31445AAE5A}">
          <x14:formula1>
            <xm:f>マスタ!$A$2:$A$9</xm:f>
          </x14:formula1>
          <xm:sqref>D9:D22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5779C-9C87-421D-B6E2-B75CAC7DEB5B}">
  <sheetPr codeName="Sheet5"/>
  <dimension ref="A1:G35"/>
  <sheetViews>
    <sheetView zoomScale="70" zoomScaleNormal="70" workbookViewId="0">
      <selection activeCell="G29" sqref="G29"/>
    </sheetView>
  </sheetViews>
  <sheetFormatPr defaultRowHeight="18" x14ac:dyDescent="0.55000000000000004"/>
  <cols>
    <col min="1" max="1" width="18.83203125" customWidth="1"/>
    <col min="2" max="2" width="22.6640625" customWidth="1"/>
    <col min="3" max="3" width="25.4140625" customWidth="1"/>
    <col min="4" max="5" width="13.9140625" customWidth="1"/>
    <col min="6" max="6" width="18.1640625" customWidth="1"/>
    <col min="7" max="7" width="67.1640625" bestFit="1" customWidth="1"/>
  </cols>
  <sheetData>
    <row r="1" spans="1:7" x14ac:dyDescent="0.55000000000000004">
      <c r="G1" s="57" t="s">
        <v>74</v>
      </c>
    </row>
    <row r="2" spans="1:7" x14ac:dyDescent="0.55000000000000004">
      <c r="G2" s="56" t="s">
        <v>73</v>
      </c>
    </row>
    <row r="3" spans="1:7" x14ac:dyDescent="0.55000000000000004">
      <c r="G3" s="70" t="s">
        <v>52</v>
      </c>
    </row>
    <row r="4" spans="1:7" x14ac:dyDescent="0.55000000000000004">
      <c r="G4" s="70"/>
    </row>
    <row r="5" spans="1:7" x14ac:dyDescent="0.55000000000000004">
      <c r="A5" s="2" t="s">
        <v>72</v>
      </c>
      <c r="G5" s="10" t="s">
        <v>54</v>
      </c>
    </row>
    <row r="6" spans="1:7" x14ac:dyDescent="0.55000000000000004">
      <c r="A6" s="2"/>
    </row>
    <row r="7" spans="1:7" x14ac:dyDescent="0.55000000000000004">
      <c r="A7" t="s">
        <v>55</v>
      </c>
    </row>
    <row r="8" spans="1:7" x14ac:dyDescent="0.55000000000000004">
      <c r="A8" s="8" t="s">
        <v>3</v>
      </c>
      <c r="B8" s="8" t="s">
        <v>0</v>
      </c>
      <c r="C8" s="8" t="s">
        <v>53</v>
      </c>
      <c r="D8" s="8" t="s">
        <v>41</v>
      </c>
      <c r="E8" s="11" t="s">
        <v>43</v>
      </c>
    </row>
    <row r="9" spans="1:7" x14ac:dyDescent="0.55000000000000004">
      <c r="A9" s="19"/>
      <c r="B9" s="19"/>
      <c r="C9" s="20"/>
      <c r="D9" s="21"/>
      <c r="E9" s="22"/>
    </row>
    <row r="10" spans="1:7" ht="18" customHeight="1" x14ac:dyDescent="0.55000000000000004">
      <c r="A10" s="23"/>
      <c r="B10" s="19"/>
      <c r="C10" s="20"/>
      <c r="D10" s="21"/>
      <c r="E10" s="22"/>
    </row>
    <row r="11" spans="1:7" x14ac:dyDescent="0.55000000000000004">
      <c r="A11" s="23"/>
      <c r="B11" s="19"/>
      <c r="C11" s="20"/>
      <c r="D11" s="21"/>
      <c r="E11" s="22"/>
    </row>
    <row r="12" spans="1:7" ht="18" customHeight="1" x14ac:dyDescent="0.55000000000000004">
      <c r="A12" s="19"/>
      <c r="B12" s="19"/>
      <c r="C12" s="20"/>
      <c r="D12" s="21"/>
      <c r="E12" s="22"/>
    </row>
    <row r="13" spans="1:7" x14ac:dyDescent="0.55000000000000004">
      <c r="A13" s="19"/>
      <c r="B13" s="19"/>
      <c r="C13" s="20"/>
      <c r="D13" s="21"/>
      <c r="E13" s="22"/>
    </row>
    <row r="14" spans="1:7" x14ac:dyDescent="0.55000000000000004">
      <c r="A14" s="19"/>
      <c r="B14" s="19"/>
      <c r="C14" s="20"/>
      <c r="D14" s="21"/>
      <c r="E14" s="22"/>
    </row>
    <row r="15" spans="1:7" x14ac:dyDescent="0.55000000000000004">
      <c r="A15" s="19"/>
      <c r="B15" s="19"/>
      <c r="C15" s="20"/>
      <c r="D15" s="21"/>
      <c r="E15" s="22"/>
      <c r="F15" s="6"/>
    </row>
    <row r="16" spans="1:7" x14ac:dyDescent="0.55000000000000004">
      <c r="A16" s="19"/>
      <c r="B16" s="19"/>
      <c r="C16" s="20"/>
      <c r="D16" s="21"/>
      <c r="E16" s="22"/>
      <c r="F16" s="6"/>
    </row>
    <row r="17" spans="1:6" x14ac:dyDescent="0.55000000000000004">
      <c r="A17" s="19"/>
      <c r="B17" s="19"/>
      <c r="C17" s="20"/>
      <c r="D17" s="21"/>
      <c r="E17" s="22"/>
      <c r="F17" s="6"/>
    </row>
    <row r="18" spans="1:6" x14ac:dyDescent="0.55000000000000004">
      <c r="A18" s="19"/>
      <c r="B18" s="19"/>
      <c r="C18" s="20"/>
      <c r="D18" s="21"/>
      <c r="E18" s="22"/>
      <c r="F18" s="6"/>
    </row>
    <row r="19" spans="1:6" x14ac:dyDescent="0.55000000000000004">
      <c r="A19" s="19"/>
      <c r="B19" s="19"/>
      <c r="C19" s="20"/>
      <c r="D19" s="21"/>
      <c r="E19" s="22"/>
      <c r="F19" s="6"/>
    </row>
    <row r="20" spans="1:6" x14ac:dyDescent="0.55000000000000004">
      <c r="A20" s="19"/>
      <c r="B20" s="19"/>
      <c r="C20" s="20"/>
      <c r="D20" s="21"/>
      <c r="E20" s="22"/>
      <c r="F20" s="6"/>
    </row>
    <row r="21" spans="1:6" x14ac:dyDescent="0.55000000000000004">
      <c r="A21" s="19"/>
      <c r="B21" s="19"/>
      <c r="C21" s="20"/>
      <c r="D21" s="21"/>
      <c r="E21" s="22"/>
      <c r="F21" s="6"/>
    </row>
    <row r="22" spans="1:6" x14ac:dyDescent="0.55000000000000004">
      <c r="A22" s="19"/>
      <c r="B22" s="19"/>
      <c r="C22" s="20"/>
      <c r="D22" s="21"/>
      <c r="E22" s="22"/>
      <c r="F22" s="6"/>
    </row>
    <row r="23" spans="1:6" x14ac:dyDescent="0.55000000000000004">
      <c r="A23" s="73" t="s">
        <v>51</v>
      </c>
      <c r="B23" s="74"/>
      <c r="C23" s="3">
        <f>SUM(C9:C22)</f>
        <v>0</v>
      </c>
      <c r="D23" s="16"/>
      <c r="E23" s="3">
        <f>SUM(E9:E22)</f>
        <v>0</v>
      </c>
      <c r="F23" s="7" t="e">
        <f>E23/+C23</f>
        <v>#DIV/0!</v>
      </c>
    </row>
    <row r="24" spans="1:6" x14ac:dyDescent="0.55000000000000004">
      <c r="A24" s="19" t="s">
        <v>4</v>
      </c>
      <c r="B24" s="19"/>
      <c r="C24" s="20"/>
      <c r="D24" s="21" t="s">
        <v>14</v>
      </c>
      <c r="E24" s="25">
        <f>IF(C23=0, 0, ROUNDDOWN(E23/C23*C24,0))</f>
        <v>0</v>
      </c>
      <c r="F24" s="6" t="s">
        <v>44</v>
      </c>
    </row>
    <row r="25" spans="1:6" x14ac:dyDescent="0.55000000000000004">
      <c r="A25" s="71" t="s">
        <v>56</v>
      </c>
      <c r="B25" s="72"/>
      <c r="C25" s="13">
        <f>SUM(C23+C24)</f>
        <v>0</v>
      </c>
      <c r="D25" s="17"/>
      <c r="E25" s="13">
        <f>SUM(E23+E24)</f>
        <v>0</v>
      </c>
    </row>
    <row r="27" spans="1:6" x14ac:dyDescent="0.55000000000000004">
      <c r="A27" t="s">
        <v>42</v>
      </c>
    </row>
    <row r="28" spans="1:6" ht="36" customHeight="1" x14ac:dyDescent="0.55000000000000004">
      <c r="A28" s="12" t="s">
        <v>6</v>
      </c>
      <c r="B28" s="66" t="s">
        <v>80</v>
      </c>
      <c r="C28" s="67"/>
      <c r="D28" s="67"/>
      <c r="E28" s="68"/>
    </row>
    <row r="29" spans="1:6" ht="37" customHeight="1" x14ac:dyDescent="0.55000000000000004">
      <c r="A29" s="12" t="s">
        <v>8</v>
      </c>
      <c r="B29" s="66" t="s">
        <v>81</v>
      </c>
      <c r="C29" s="67"/>
      <c r="D29" s="67"/>
      <c r="E29" s="68"/>
    </row>
    <row r="30" spans="1:6" x14ac:dyDescent="0.55000000000000004">
      <c r="A30" s="12" t="s">
        <v>9</v>
      </c>
      <c r="B30" s="69" t="s">
        <v>62</v>
      </c>
      <c r="C30" s="67"/>
      <c r="D30" s="67"/>
      <c r="E30" s="68"/>
    </row>
    <row r="31" spans="1:6" ht="37.5" customHeight="1" x14ac:dyDescent="0.55000000000000004">
      <c r="A31" s="12" t="s">
        <v>57</v>
      </c>
      <c r="B31" s="66" t="s">
        <v>82</v>
      </c>
      <c r="C31" s="75"/>
      <c r="D31" s="75"/>
      <c r="E31" s="76"/>
    </row>
    <row r="32" spans="1:6" x14ac:dyDescent="0.55000000000000004">
      <c r="A32" s="12" t="s">
        <v>58</v>
      </c>
      <c r="B32" s="69" t="s">
        <v>63</v>
      </c>
      <c r="C32" s="67"/>
      <c r="D32" s="67"/>
      <c r="E32" s="68"/>
    </row>
    <row r="33" spans="1:5" ht="57.5" customHeight="1" x14ac:dyDescent="0.55000000000000004">
      <c r="A33" s="12" t="s">
        <v>59</v>
      </c>
      <c r="B33" s="77" t="s">
        <v>83</v>
      </c>
      <c r="C33" s="78"/>
      <c r="D33" s="78"/>
      <c r="E33" s="79"/>
    </row>
    <row r="34" spans="1:5" ht="37" customHeight="1" x14ac:dyDescent="0.55000000000000004">
      <c r="A34" s="12" t="s">
        <v>60</v>
      </c>
      <c r="B34" s="66" t="s">
        <v>84</v>
      </c>
      <c r="C34" s="67"/>
      <c r="D34" s="67"/>
      <c r="E34" s="68"/>
    </row>
    <row r="35" spans="1:5" x14ac:dyDescent="0.55000000000000004">
      <c r="A35" s="12" t="s">
        <v>61</v>
      </c>
      <c r="B35" s="69" t="s">
        <v>64</v>
      </c>
      <c r="C35" s="67"/>
      <c r="D35" s="67"/>
      <c r="E35" s="68"/>
    </row>
  </sheetData>
  <sheetProtection algorithmName="SHA-512" hashValue="kDs2AAslJz2O7HJVmekE/C25TiPeChTsvmXgoymRpsc9yyGFvJQHbVs8BbpC9nVHmaUgRmFhRBjBV6vXQj1xnw==" saltValue="LUBULZ58+1QFlINor7IVaw==" spinCount="100000" sheet="1" objects="1" scenarios="1"/>
  <mergeCells count="11">
    <mergeCell ref="B35:E35"/>
    <mergeCell ref="B28:E28"/>
    <mergeCell ref="B29:E29"/>
    <mergeCell ref="B30:E30"/>
    <mergeCell ref="B31:E31"/>
    <mergeCell ref="B32:E32"/>
    <mergeCell ref="G3:G4"/>
    <mergeCell ref="A23:B23"/>
    <mergeCell ref="A25:B25"/>
    <mergeCell ref="B33:E33"/>
    <mergeCell ref="B34:E34"/>
  </mergeCells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668503F-45BA-4A15-8D54-5200844BC62B}">
          <x14:formula1>
            <xm:f>マスタ!$A$2:$A$9</xm:f>
          </x14:formula1>
          <xm:sqref>D24 D9:D22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1242B-E2FC-4185-BD99-3A87100F33EE}">
  <sheetPr codeName="Sheet6"/>
  <dimension ref="A1:G35"/>
  <sheetViews>
    <sheetView zoomScale="70" zoomScaleNormal="70" workbookViewId="0">
      <selection activeCell="G34" sqref="G34"/>
    </sheetView>
  </sheetViews>
  <sheetFormatPr defaultRowHeight="18" x14ac:dyDescent="0.55000000000000004"/>
  <cols>
    <col min="1" max="1" width="18.83203125" customWidth="1"/>
    <col min="2" max="2" width="22.6640625" customWidth="1"/>
    <col min="3" max="3" width="25.4140625" customWidth="1"/>
    <col min="4" max="5" width="13.9140625" customWidth="1"/>
    <col min="6" max="6" width="18.1640625" customWidth="1"/>
    <col min="7" max="7" width="67.1640625" bestFit="1" customWidth="1"/>
  </cols>
  <sheetData>
    <row r="1" spans="1:7" x14ac:dyDescent="0.55000000000000004">
      <c r="G1" s="57" t="s">
        <v>74</v>
      </c>
    </row>
    <row r="2" spans="1:7" x14ac:dyDescent="0.55000000000000004">
      <c r="G2" s="56" t="s">
        <v>73</v>
      </c>
    </row>
    <row r="3" spans="1:7" x14ac:dyDescent="0.55000000000000004">
      <c r="G3" s="70" t="s">
        <v>52</v>
      </c>
    </row>
    <row r="4" spans="1:7" x14ac:dyDescent="0.55000000000000004">
      <c r="G4" s="70"/>
    </row>
    <row r="5" spans="1:7" x14ac:dyDescent="0.55000000000000004">
      <c r="A5" s="2" t="s">
        <v>72</v>
      </c>
      <c r="G5" s="10" t="s">
        <v>54</v>
      </c>
    </row>
    <row r="6" spans="1:7" x14ac:dyDescent="0.55000000000000004">
      <c r="A6" s="2"/>
    </row>
    <row r="7" spans="1:7" x14ac:dyDescent="0.55000000000000004">
      <c r="A7" t="s">
        <v>55</v>
      </c>
    </row>
    <row r="8" spans="1:7" x14ac:dyDescent="0.55000000000000004">
      <c r="A8" s="8" t="s">
        <v>3</v>
      </c>
      <c r="B8" s="8" t="s">
        <v>0</v>
      </c>
      <c r="C8" s="8" t="s">
        <v>53</v>
      </c>
      <c r="D8" s="8" t="s">
        <v>41</v>
      </c>
      <c r="E8" s="11" t="s">
        <v>43</v>
      </c>
      <c r="F8" s="6"/>
    </row>
    <row r="9" spans="1:7" x14ac:dyDescent="0.55000000000000004">
      <c r="A9" s="19"/>
      <c r="B9" s="19"/>
      <c r="C9" s="20"/>
      <c r="D9" s="21"/>
      <c r="E9" s="22"/>
      <c r="F9" s="6"/>
    </row>
    <row r="10" spans="1:7" ht="18" customHeight="1" x14ac:dyDescent="0.55000000000000004">
      <c r="A10" s="23"/>
      <c r="B10" s="19"/>
      <c r="C10" s="20"/>
      <c r="D10" s="21"/>
      <c r="E10" s="22"/>
      <c r="F10" s="6"/>
    </row>
    <row r="11" spans="1:7" x14ac:dyDescent="0.55000000000000004">
      <c r="A11" s="23"/>
      <c r="B11" s="19"/>
      <c r="C11" s="20"/>
      <c r="D11" s="21"/>
      <c r="E11" s="22"/>
      <c r="F11" s="6"/>
    </row>
    <row r="12" spans="1:7" ht="18" customHeight="1" x14ac:dyDescent="0.55000000000000004">
      <c r="A12" s="19"/>
      <c r="B12" s="19"/>
      <c r="C12" s="20"/>
      <c r="D12" s="21"/>
      <c r="E12" s="22"/>
      <c r="F12" s="6"/>
    </row>
    <row r="13" spans="1:7" x14ac:dyDescent="0.55000000000000004">
      <c r="A13" s="19"/>
      <c r="B13" s="19"/>
      <c r="C13" s="20"/>
      <c r="D13" s="21"/>
      <c r="E13" s="22"/>
      <c r="F13" s="6"/>
    </row>
    <row r="14" spans="1:7" x14ac:dyDescent="0.55000000000000004">
      <c r="A14" s="19"/>
      <c r="B14" s="19"/>
      <c r="C14" s="20"/>
      <c r="D14" s="21"/>
      <c r="E14" s="22"/>
      <c r="F14" s="6"/>
    </row>
    <row r="15" spans="1:7" x14ac:dyDescent="0.55000000000000004">
      <c r="A15" s="19"/>
      <c r="B15" s="19"/>
      <c r="C15" s="20"/>
      <c r="D15" s="21"/>
      <c r="E15" s="22"/>
      <c r="F15" s="6"/>
    </row>
    <row r="16" spans="1:7" x14ac:dyDescent="0.55000000000000004">
      <c r="A16" s="19"/>
      <c r="B16" s="19"/>
      <c r="C16" s="20"/>
      <c r="D16" s="21"/>
      <c r="E16" s="22"/>
      <c r="F16" s="6"/>
    </row>
    <row r="17" spans="1:6" x14ac:dyDescent="0.55000000000000004">
      <c r="A17" s="19"/>
      <c r="B17" s="19"/>
      <c r="C17" s="20"/>
      <c r="D17" s="21"/>
      <c r="E17" s="22"/>
      <c r="F17" s="6"/>
    </row>
    <row r="18" spans="1:6" x14ac:dyDescent="0.55000000000000004">
      <c r="A18" s="19"/>
      <c r="B18" s="19"/>
      <c r="C18" s="20"/>
      <c r="D18" s="21"/>
      <c r="E18" s="22"/>
      <c r="F18" s="6"/>
    </row>
    <row r="19" spans="1:6" x14ac:dyDescent="0.55000000000000004">
      <c r="A19" s="19"/>
      <c r="B19" s="19"/>
      <c r="C19" s="20"/>
      <c r="D19" s="21"/>
      <c r="E19" s="22"/>
      <c r="F19" s="6"/>
    </row>
    <row r="20" spans="1:6" x14ac:dyDescent="0.55000000000000004">
      <c r="A20" s="19"/>
      <c r="B20" s="19"/>
      <c r="C20" s="20"/>
      <c r="D20" s="21"/>
      <c r="E20" s="22"/>
      <c r="F20" s="6"/>
    </row>
    <row r="21" spans="1:6" x14ac:dyDescent="0.55000000000000004">
      <c r="A21" s="19"/>
      <c r="B21" s="19"/>
      <c r="C21" s="20"/>
      <c r="D21" s="21"/>
      <c r="E21" s="22"/>
      <c r="F21" s="6"/>
    </row>
    <row r="22" spans="1:6" x14ac:dyDescent="0.55000000000000004">
      <c r="A22" s="19"/>
      <c r="B22" s="19"/>
      <c r="C22" s="20"/>
      <c r="D22" s="21"/>
      <c r="E22" s="22"/>
      <c r="F22" s="6"/>
    </row>
    <row r="23" spans="1:6" x14ac:dyDescent="0.55000000000000004">
      <c r="A23" s="73" t="s">
        <v>51</v>
      </c>
      <c r="B23" s="74"/>
      <c r="C23" s="3">
        <f>SUM(C9:C22)</f>
        <v>0</v>
      </c>
      <c r="D23" s="16"/>
      <c r="E23" s="3">
        <f>SUM(E9:E22)</f>
        <v>0</v>
      </c>
      <c r="F23" s="7" t="e">
        <f>E23/+C23</f>
        <v>#DIV/0!</v>
      </c>
    </row>
    <row r="24" spans="1:6" x14ac:dyDescent="0.55000000000000004">
      <c r="A24" s="19" t="s">
        <v>4</v>
      </c>
      <c r="B24" s="19"/>
      <c r="C24" s="20"/>
      <c r="D24" s="21" t="s">
        <v>14</v>
      </c>
      <c r="E24" s="25">
        <f>IF(C23=0, 0, ROUNDDOWN(E23/C23*C24,0))</f>
        <v>0</v>
      </c>
      <c r="F24" s="6" t="s">
        <v>44</v>
      </c>
    </row>
    <row r="25" spans="1:6" x14ac:dyDescent="0.55000000000000004">
      <c r="A25" s="71" t="s">
        <v>56</v>
      </c>
      <c r="B25" s="72"/>
      <c r="C25" s="13">
        <f>SUM(C23+C24)</f>
        <v>0</v>
      </c>
      <c r="D25" s="17"/>
      <c r="E25" s="13">
        <f>SUM(E23+E24)</f>
        <v>0</v>
      </c>
    </row>
    <row r="27" spans="1:6" x14ac:dyDescent="0.55000000000000004">
      <c r="A27" t="s">
        <v>42</v>
      </c>
    </row>
    <row r="28" spans="1:6" ht="36" customHeight="1" x14ac:dyDescent="0.55000000000000004">
      <c r="A28" s="12" t="s">
        <v>6</v>
      </c>
      <c r="B28" s="66" t="s">
        <v>80</v>
      </c>
      <c r="C28" s="67"/>
      <c r="D28" s="67"/>
      <c r="E28" s="68"/>
    </row>
    <row r="29" spans="1:6" ht="37" customHeight="1" x14ac:dyDescent="0.55000000000000004">
      <c r="A29" s="12" t="s">
        <v>8</v>
      </c>
      <c r="B29" s="66" t="s">
        <v>81</v>
      </c>
      <c r="C29" s="67"/>
      <c r="D29" s="67"/>
      <c r="E29" s="68"/>
    </row>
    <row r="30" spans="1:6" x14ac:dyDescent="0.55000000000000004">
      <c r="A30" s="12" t="s">
        <v>9</v>
      </c>
      <c r="B30" s="69" t="s">
        <v>62</v>
      </c>
      <c r="C30" s="67"/>
      <c r="D30" s="67"/>
      <c r="E30" s="68"/>
    </row>
    <row r="31" spans="1:6" ht="37.5" customHeight="1" x14ac:dyDescent="0.55000000000000004">
      <c r="A31" s="12" t="s">
        <v>57</v>
      </c>
      <c r="B31" s="66" t="s">
        <v>82</v>
      </c>
      <c r="C31" s="75"/>
      <c r="D31" s="75"/>
      <c r="E31" s="76"/>
    </row>
    <row r="32" spans="1:6" x14ac:dyDescent="0.55000000000000004">
      <c r="A32" s="12" t="s">
        <v>58</v>
      </c>
      <c r="B32" s="69" t="s">
        <v>63</v>
      </c>
      <c r="C32" s="67"/>
      <c r="D32" s="67"/>
      <c r="E32" s="68"/>
    </row>
    <row r="33" spans="1:5" ht="57.5" customHeight="1" x14ac:dyDescent="0.55000000000000004">
      <c r="A33" s="12" t="s">
        <v>59</v>
      </c>
      <c r="B33" s="77" t="s">
        <v>83</v>
      </c>
      <c r="C33" s="78"/>
      <c r="D33" s="78"/>
      <c r="E33" s="79"/>
    </row>
    <row r="34" spans="1:5" ht="37" customHeight="1" x14ac:dyDescent="0.55000000000000004">
      <c r="A34" s="12" t="s">
        <v>60</v>
      </c>
      <c r="B34" s="66" t="s">
        <v>84</v>
      </c>
      <c r="C34" s="67"/>
      <c r="D34" s="67"/>
      <c r="E34" s="68"/>
    </row>
    <row r="35" spans="1:5" x14ac:dyDescent="0.55000000000000004">
      <c r="A35" s="12" t="s">
        <v>61</v>
      </c>
      <c r="B35" s="69" t="s">
        <v>64</v>
      </c>
      <c r="C35" s="67"/>
      <c r="D35" s="67"/>
      <c r="E35" s="68"/>
    </row>
  </sheetData>
  <sheetProtection algorithmName="SHA-512" hashValue="z8xPcUtLKjeZtwVSExXw31IuxFHvLcSVon8grNSsIDls+QjO7kwEHBebMu5YxkR1p2jZ8ctgJhmJe+8xe2+nmw==" saltValue="rGc6FegJotPZoFqeM6NOfg==" spinCount="100000" sheet="1" objects="1" scenarios="1"/>
  <mergeCells count="11">
    <mergeCell ref="B35:E35"/>
    <mergeCell ref="B28:E28"/>
    <mergeCell ref="B29:E29"/>
    <mergeCell ref="B30:E30"/>
    <mergeCell ref="B31:E31"/>
    <mergeCell ref="B32:E32"/>
    <mergeCell ref="G3:G4"/>
    <mergeCell ref="A23:B23"/>
    <mergeCell ref="A25:B25"/>
    <mergeCell ref="B33:E33"/>
    <mergeCell ref="B34:E34"/>
  </mergeCells>
  <phoneticPr fontId="2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D4286E6-3487-4C19-A95B-B3A800CB36C8}">
          <x14:formula1>
            <xm:f>マスタ!$A$2:$A$9</xm:f>
          </x14:formula1>
          <xm:sqref>D24 D9:D22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69FBCE-A73F-4591-8AD1-BDD816FF7EC3}">
  <sheetPr codeName="Sheet7">
    <tabColor theme="5" tint="0.79998168889431442"/>
  </sheetPr>
  <dimension ref="A1:H28"/>
  <sheetViews>
    <sheetView zoomScale="85" zoomScaleNormal="85" workbookViewId="0">
      <selection activeCell="C13" sqref="C13"/>
    </sheetView>
  </sheetViews>
  <sheetFormatPr defaultColWidth="8.6640625" defaultRowHeight="18" x14ac:dyDescent="0.55000000000000004"/>
  <cols>
    <col min="1" max="1" width="23.33203125" style="32" customWidth="1"/>
    <col min="2" max="3" width="16.33203125" style="32" customWidth="1"/>
    <col min="4" max="4" width="23.58203125" style="32" customWidth="1"/>
    <col min="5" max="5" width="22.33203125" style="32" customWidth="1"/>
    <col min="6" max="6" width="47.5" style="32" customWidth="1"/>
    <col min="7" max="7" width="8.6640625" style="32"/>
    <col min="8" max="8" width="95" style="32" bestFit="1" customWidth="1"/>
    <col min="9" max="16384" width="8.6640625" style="32"/>
  </cols>
  <sheetData>
    <row r="1" spans="1:8" x14ac:dyDescent="0.55000000000000004">
      <c r="A1" s="31" t="s">
        <v>72</v>
      </c>
    </row>
    <row r="2" spans="1:8" x14ac:dyDescent="0.55000000000000004">
      <c r="H2" s="37" t="s">
        <v>67</v>
      </c>
    </row>
    <row r="3" spans="1:8" x14ac:dyDescent="0.55000000000000004">
      <c r="A3" s="32" t="s">
        <v>49</v>
      </c>
      <c r="D3" s="32" t="s">
        <v>39</v>
      </c>
      <c r="H3" s="41" t="s">
        <v>66</v>
      </c>
    </row>
    <row r="5" spans="1:8" x14ac:dyDescent="0.55000000000000004">
      <c r="A5" s="32" t="s">
        <v>33</v>
      </c>
      <c r="H5" s="59" t="s">
        <v>76</v>
      </c>
    </row>
    <row r="6" spans="1:8" x14ac:dyDescent="0.55000000000000004">
      <c r="A6" s="84" t="s">
        <v>18</v>
      </c>
      <c r="B6" s="85" t="s">
        <v>19</v>
      </c>
      <c r="C6" s="86"/>
      <c r="D6" s="86" t="s">
        <v>21</v>
      </c>
      <c r="E6" s="87"/>
      <c r="F6" s="87" t="s">
        <v>47</v>
      </c>
    </row>
    <row r="7" spans="1:8" ht="18.5" thickBot="1" x14ac:dyDescent="0.6">
      <c r="A7" s="84"/>
      <c r="B7" s="35"/>
      <c r="C7" s="36" t="s">
        <v>20</v>
      </c>
      <c r="D7" s="88"/>
      <c r="E7" s="89"/>
      <c r="F7" s="87"/>
    </row>
    <row r="8" spans="1:8" ht="19" thickTop="1" thickBot="1" x14ac:dyDescent="0.6">
      <c r="A8" s="38" t="s">
        <v>6</v>
      </c>
      <c r="B8" s="39">
        <f>SUMIF(②見積書１!$D$9:$D$24,$A8,②見積書１!$C$9:$C$24)+SUMIF(②見積書２!$D$9:$D$24,$A8,②見積書２!$C$9:$C$24)+SUMIF(②見積書３!$D$9:$D$24,$A8,②見積書３!$C$9:$C$24)+SUMIF(②見積書４!$D$9:$D$24,$A8,②見積書４!$C$9:$C$24)</f>
        <v>0</v>
      </c>
      <c r="C8" s="39">
        <f>SUMIF(②見積書１!$D$9:$D$24,$A8,②見積書１!$E$9:$E$24)+SUMIF(②見積書２!$D$9:$D$24,$A8,②見積書２!$E$9:$E$24)+SUMIF(②見積書３!$D$9:$D$24,$A8,②見積書３!$E$9:$E$24)+SUMIF(②見積書４!$D$9:$D$24,$A8,②見積書４!$E$9:$E$24)</f>
        <v>0</v>
      </c>
      <c r="D8" s="80"/>
      <c r="E8" s="80"/>
      <c r="F8" s="40"/>
    </row>
    <row r="9" spans="1:8" ht="19" thickTop="1" thickBot="1" x14ac:dyDescent="0.6">
      <c r="A9" s="38" t="s">
        <v>7</v>
      </c>
      <c r="B9" s="39">
        <f>SUMIF(②見積書１!$D$9:$D$24,$A9,②見積書１!$C$9:$C$24)+SUMIF(②見積書２!$D$9:$D$24,$A9,②見積書２!$C$9:$C$24)+SUMIF(②見積書３!$D$9:$D$24,$A9,②見積書３!$C$9:$C$24)+SUMIF(②見積書４!$D$9:$D$24,$A9,②見積書４!$C$9:$C$24)</f>
        <v>0</v>
      </c>
      <c r="C9" s="39">
        <f>SUMIF(②見積書１!$D$9:$D$24,$A9,②見積書１!$E$9:$E$24)+SUMIF(②見積書２!$D$9:$D$24,$A9,②見積書２!$E$9:$E$24)+SUMIF(②見積書３!$D$9:$D$24,$A9,②見積書３!$E$9:$E$24)+SUMIF(②見積書４!$D$9:$D$24,$A9,②見積書４!$E$9:$E$24)</f>
        <v>0</v>
      </c>
      <c r="D9" s="80"/>
      <c r="E9" s="80"/>
      <c r="F9" s="40" t="s">
        <v>65</v>
      </c>
    </row>
    <row r="10" spans="1:8" ht="19" thickTop="1" thickBot="1" x14ac:dyDescent="0.6">
      <c r="A10" s="38" t="s">
        <v>9</v>
      </c>
      <c r="B10" s="39">
        <f>SUMIF(②見積書１!$D$9:$D$24,$A10,②見積書１!$C$9:$C$24)+SUMIF(②見積書２!$D$9:$D$24,$A10,②見積書２!$C$9:$C$24)+SUMIF(②見積書３!$D$9:$D$24,$A10,②見積書３!$C$9:$C$24)+SUMIF(②見積書４!$D$9:$D$24,$A10,②見積書４!$C$9:$C$24)</f>
        <v>0</v>
      </c>
      <c r="C10" s="39">
        <f>SUMIF(②見積書１!$D$9:$D$24,$A10,②見積書１!$E$9:$E$24)+SUMIF(②見積書２!$D$9:$D$24,$A10,②見積書２!$E$9:$E$24)+SUMIF(②見積書３!$D$9:$D$24,$A10,②見積書３!$E$9:$E$24)+SUMIF(②見積書４!$D$9:$D$24,$A10,②見積書４!$E$9:$E$24)</f>
        <v>0</v>
      </c>
      <c r="D10" s="80"/>
      <c r="E10" s="80"/>
      <c r="F10" s="40"/>
    </row>
    <row r="11" spans="1:8" ht="19" thickTop="1" thickBot="1" x14ac:dyDescent="0.6">
      <c r="A11" s="38" t="s">
        <v>10</v>
      </c>
      <c r="B11" s="39">
        <f>SUMIF(②見積書１!$D$9:$D$24,$A11,②見積書１!$C$9:$C$24)+SUMIF(②見積書２!$D$9:$D$24,$A11,②見積書２!$C$9:$C$24)+SUMIF(②見積書３!$D$9:$D$24,$A11,②見積書３!$C$9:$C$24)+SUMIF(②見積書４!$D$9:$D$24,$A11,②見積書４!$C$9:$C$24)</f>
        <v>0</v>
      </c>
      <c r="C11" s="39">
        <f>SUMIF(②見積書１!$D$9:$D$24,$A11,②見積書１!$E$9:$E$24)+SUMIF(②見積書２!$D$9:$D$24,$A11,②見積書２!$E$9:$E$24)+SUMIF(②見積書３!$D$9:$D$24,$A11,②見積書３!$E$9:$E$24)+SUMIF(②見積書４!$D$9:$D$24,$A11,②見積書４!$E$9:$E$24)</f>
        <v>0</v>
      </c>
      <c r="D11" s="80"/>
      <c r="E11" s="80"/>
      <c r="F11" s="40" t="s">
        <v>65</v>
      </c>
    </row>
    <row r="12" spans="1:8" ht="19" thickTop="1" thickBot="1" x14ac:dyDescent="0.6">
      <c r="A12" s="38" t="s">
        <v>11</v>
      </c>
      <c r="B12" s="39">
        <f>SUMIF(②見積書１!$D$9:$D$24,$A12,②見積書１!$C$9:$C$24)+SUMIF(②見積書２!$D$9:$D$24,$A12,②見積書２!$C$9:$C$24)+SUMIF(②見積書３!$D$9:$D$24,$A12,②見積書３!$C$9:$C$24)+SUMIF(②見積書４!$D$9:$D$24,$A12,②見積書４!$C$9:$C$24)</f>
        <v>0</v>
      </c>
      <c r="C12" s="39">
        <f>SUMIF(②見積書１!$D$9:$D$24,$A12,②見積書１!$E$9:$E$24)+SUMIF(②見積書２!$D$9:$D$24,$A12,②見積書２!$E$9:$E$24)+SUMIF(②見積書３!$D$9:$D$24,$A12,②見積書３!$E$9:$E$24)+SUMIF(②見積書４!$D$9:$D$24,$A12,②見積書４!$E$9:$E$24)</f>
        <v>0</v>
      </c>
      <c r="D12" s="80"/>
      <c r="E12" s="80"/>
      <c r="F12" s="40"/>
    </row>
    <row r="13" spans="1:8" ht="19" thickTop="1" thickBot="1" x14ac:dyDescent="0.6">
      <c r="A13" s="38" t="s">
        <v>12</v>
      </c>
      <c r="B13" s="39">
        <f>SUMIF(②見積書１!$D$9:$D$24,$A13,②見積書１!$C$9:$C$24)+SUMIF(②見積書２!$D$9:$D$24,$A13,②見積書２!$C$9:$C$24)+SUMIF(②見積書３!$D$9:$D$24,$A13,②見積書３!$C$9:$C$24)+SUMIF(②見積書４!$D$9:$D$24,$A13,②見積書４!$C$9:$C$24)</f>
        <v>0</v>
      </c>
      <c r="C13" s="39">
        <f>IF($A$19="従業員数21名以上", IF($B$13 &gt;300000, 300000, $B$13), IF($A$19="従業員数20名以下", IF($B$13 &gt; 133333, 133333, $B$13), "ERR"))</f>
        <v>0</v>
      </c>
      <c r="D13" s="83"/>
      <c r="E13" s="83"/>
      <c r="F13" s="62" t="s">
        <v>79</v>
      </c>
    </row>
    <row r="14" spans="1:8" ht="19" thickTop="1" thickBot="1" x14ac:dyDescent="0.6">
      <c r="A14" s="38" t="s">
        <v>13</v>
      </c>
      <c r="B14" s="39">
        <f>SUMIF(②見積書１!$D$9:$D$24,$A14,②見積書１!$C$9:$C$24)+SUMIF(②見積書２!$D$9:$D$24,$A14,②見積書２!$C$9:$C$24)+SUMIF(②見積書３!$D$9:$D$24,$A14,②見積書３!$C$9:$C$24)+SUMIF(②見積書４!$D$9:$D$24,$A14,②見積書４!$C$9:$C$24)</f>
        <v>0</v>
      </c>
      <c r="C14" s="39">
        <f>SUMIF(②見積書１!$D$9:$D$24,$A14,②見積書１!$E$9:$E$24)+SUMIF(②見積書２!$D$9:$D$24,$A14,②見積書２!$E$9:$E$24)+SUMIF(②見積書３!$D$9:$D$24,$A14,②見積書３!$E$9:$E$24)+SUMIF(②見積書４!$D$9:$D$24,$A14,②見積書４!$E$9:$E$24)</f>
        <v>0</v>
      </c>
      <c r="D14" s="80"/>
      <c r="E14" s="80"/>
      <c r="F14" s="40"/>
    </row>
    <row r="15" spans="1:8" ht="19" thickTop="1" thickBot="1" x14ac:dyDescent="0.6">
      <c r="A15" s="38" t="s">
        <v>61</v>
      </c>
      <c r="B15" s="39">
        <f>SUMIF(②見積書１!$D$9:$D$24,$A15,②見積書１!$C$9:$C$24)+SUMIF(②見積書２!$D$9:$D$24,$A15,②見積書２!$C$9:$C$24)+SUMIF(②見積書３!$D$9:$D$24,$A15,②見積書３!$C$9:$C$24)+SUMIF(②見積書４!$D$9:$D$24,$A15,②見積書４!$C$9:$C$24)</f>
        <v>0</v>
      </c>
      <c r="C15" s="39">
        <f>SUMIF(②見積書１!$D$9:$D$24,$A15,②見積書１!$E$9:$E$24)+SUMIF(②見積書２!$D$9:$D$24,$A15,②見積書２!$E$9:$E$24)+SUMIF(②見積書３!$D$9:$D$24,$A15,②見積書３!$E$9:$E$24)+SUMIF(②見積書４!$D$9:$D$24,$A15,②見積書４!$E$9:$E$24)</f>
        <v>0</v>
      </c>
      <c r="D15" s="80"/>
      <c r="E15" s="80"/>
      <c r="F15" s="40"/>
    </row>
    <row r="16" spans="1:8" ht="19" thickTop="1" thickBot="1" x14ac:dyDescent="0.6">
      <c r="A16" s="42" t="s">
        <v>22</v>
      </c>
      <c r="B16" s="43">
        <f>SUM(B8:B15)</f>
        <v>0</v>
      </c>
      <c r="C16" s="44">
        <f>SUM(C8:C15)</f>
        <v>0</v>
      </c>
      <c r="D16" s="81"/>
      <c r="E16" s="82"/>
      <c r="F16" s="40"/>
    </row>
    <row r="17" spans="1:8" ht="18.5" thickTop="1" x14ac:dyDescent="0.55000000000000004">
      <c r="A17" s="32" t="s">
        <v>46</v>
      </c>
    </row>
    <row r="18" spans="1:8" ht="36" x14ac:dyDescent="0.55000000000000004">
      <c r="A18" s="33" t="s">
        <v>27</v>
      </c>
      <c r="B18" s="33" t="s">
        <v>28</v>
      </c>
      <c r="C18" s="33" t="s">
        <v>29</v>
      </c>
      <c r="D18" s="45" t="s">
        <v>30</v>
      </c>
    </row>
    <row r="19" spans="1:8" x14ac:dyDescent="0.55000000000000004">
      <c r="A19" s="46" t="str">
        <f>①補助金申請区分!$B$2</f>
        <v>従業員数20名以下</v>
      </c>
      <c r="B19" s="47">
        <f>C16</f>
        <v>0</v>
      </c>
      <c r="C19" s="61">
        <f>VLOOKUP(A19,マスタ!C2:D3,2,FALSE)</f>
        <v>0.75</v>
      </c>
      <c r="D19" s="48">
        <f>IF($A$19="従業員数20名以下", IF(($B$19*$C$19) &gt;500000, 500000,ROUNDDOWN($B$19*$C$19,-3)), IF($A$19="従業員数21名以上", IF(($B$19*$C$19) &gt; 1000000, 1000000, ROUNDDOWN($B$19*$C$19,-3)), "ERR"))</f>
        <v>0</v>
      </c>
      <c r="E19" s="49"/>
    </row>
    <row r="20" spans="1:8" x14ac:dyDescent="0.55000000000000004">
      <c r="B20" s="50"/>
      <c r="C20" s="51"/>
      <c r="D20" s="49"/>
      <c r="E20" s="49"/>
    </row>
    <row r="21" spans="1:8" x14ac:dyDescent="0.55000000000000004">
      <c r="A21" s="32" t="s">
        <v>48</v>
      </c>
      <c r="H21" s="59" t="s">
        <v>76</v>
      </c>
    </row>
    <row r="22" spans="1:8" ht="18.5" thickBot="1" x14ac:dyDescent="0.6">
      <c r="A22" s="33" t="s">
        <v>2</v>
      </c>
      <c r="B22" s="34" t="s">
        <v>1</v>
      </c>
      <c r="C22" s="33" t="s">
        <v>34</v>
      </c>
    </row>
    <row r="23" spans="1:8" ht="19" thickTop="1" thickBot="1" x14ac:dyDescent="0.6">
      <c r="A23" s="42" t="s">
        <v>35</v>
      </c>
      <c r="B23" s="26">
        <v>0</v>
      </c>
      <c r="C23" s="27"/>
    </row>
    <row r="24" spans="1:8" ht="19" thickTop="1" thickBot="1" x14ac:dyDescent="0.6">
      <c r="A24" s="46" t="s">
        <v>36</v>
      </c>
      <c r="B24" s="28">
        <f>D19</f>
        <v>0</v>
      </c>
      <c r="C24" s="29"/>
    </row>
    <row r="25" spans="1:8" ht="19" thickTop="1" thickBot="1" x14ac:dyDescent="0.6">
      <c r="A25" s="42" t="s">
        <v>37</v>
      </c>
      <c r="B25" s="26">
        <v>0</v>
      </c>
      <c r="C25" s="30"/>
      <c r="D25" s="32" t="s">
        <v>77</v>
      </c>
    </row>
    <row r="26" spans="1:8" ht="19" thickTop="1" thickBot="1" x14ac:dyDescent="0.6">
      <c r="A26" s="42" t="s">
        <v>11</v>
      </c>
      <c r="B26" s="26">
        <v>0</v>
      </c>
      <c r="C26" s="30"/>
    </row>
    <row r="27" spans="1:8" ht="18.5" thickTop="1" x14ac:dyDescent="0.55000000000000004">
      <c r="A27" s="46" t="s">
        <v>22</v>
      </c>
      <c r="B27" s="52">
        <f>B16</f>
        <v>0</v>
      </c>
      <c r="C27" s="53"/>
    </row>
    <row r="28" spans="1:8" x14ac:dyDescent="0.55000000000000004">
      <c r="A28" s="54" t="s">
        <v>45</v>
      </c>
      <c r="B28" s="55">
        <f>SUM(B23:B26)-B27</f>
        <v>0</v>
      </c>
      <c r="C28" s="32" t="s">
        <v>38</v>
      </c>
    </row>
  </sheetData>
  <sheetProtection algorithmName="SHA-512" hashValue="iPkxNu2y/ay7E5SXrBlV8PJ+v3V3ZZ+5PfvsAZfnRS8uaz4LaBnruSHWxhkaQbxvTT+uSz6UaOmVnIjF/JEblQ==" saltValue="aryvTwGtNLO9Az1M91oV1g==" spinCount="100000" sheet="1" formatCells="0" formatColumns="0" formatRows="0" insertColumns="0" insertRows="0" insertHyperlinks="0" deleteColumns="0" deleteRows="0" sort="0" autoFilter="0" pivotTables="0"/>
  <mergeCells count="13">
    <mergeCell ref="D9:E9"/>
    <mergeCell ref="D10:E10"/>
    <mergeCell ref="A6:A7"/>
    <mergeCell ref="B6:C6"/>
    <mergeCell ref="F6:F7"/>
    <mergeCell ref="D6:E7"/>
    <mergeCell ref="D8:E8"/>
    <mergeCell ref="D14:E14"/>
    <mergeCell ref="D15:E15"/>
    <mergeCell ref="D16:E16"/>
    <mergeCell ref="D11:E11"/>
    <mergeCell ref="D12:E12"/>
    <mergeCell ref="D13:E13"/>
  </mergeCells>
  <phoneticPr fontId="2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4183C7-172B-44A3-AD1B-FF356EA2295C}">
  <sheetPr codeName="Sheet8">
    <tabColor theme="0" tint="-0.499984740745262"/>
  </sheetPr>
  <dimension ref="A1:D8"/>
  <sheetViews>
    <sheetView workbookViewId="0">
      <selection activeCell="A2" sqref="A2:A8"/>
    </sheetView>
  </sheetViews>
  <sheetFormatPr defaultRowHeight="18" x14ac:dyDescent="0.55000000000000004"/>
  <cols>
    <col min="1" max="1" width="27" bestFit="1" customWidth="1"/>
    <col min="3" max="3" width="16.5" bestFit="1" customWidth="1"/>
  </cols>
  <sheetData>
    <row r="1" spans="1:4" x14ac:dyDescent="0.55000000000000004">
      <c r="A1" t="s">
        <v>15</v>
      </c>
      <c r="B1" t="s">
        <v>5</v>
      </c>
      <c r="C1" s="90" t="s">
        <v>26</v>
      </c>
      <c r="D1" s="90"/>
    </row>
    <row r="2" spans="1:4" x14ac:dyDescent="0.55000000000000004">
      <c r="A2" t="s">
        <v>6</v>
      </c>
      <c r="B2" t="s">
        <v>16</v>
      </c>
      <c r="C2" t="s">
        <v>24</v>
      </c>
      <c r="D2" s="60">
        <f>3/4</f>
        <v>0.75</v>
      </c>
    </row>
    <row r="3" spans="1:4" x14ac:dyDescent="0.55000000000000004">
      <c r="A3" t="s">
        <v>8</v>
      </c>
      <c r="B3" t="s">
        <v>17</v>
      </c>
      <c r="C3" t="s">
        <v>25</v>
      </c>
      <c r="D3" s="60">
        <f>2/3</f>
        <v>0.66666666666666663</v>
      </c>
    </row>
    <row r="4" spans="1:4" x14ac:dyDescent="0.55000000000000004">
      <c r="A4" t="s">
        <v>9</v>
      </c>
    </row>
    <row r="5" spans="1:4" x14ac:dyDescent="0.55000000000000004">
      <c r="A5" t="s">
        <v>10</v>
      </c>
    </row>
    <row r="6" spans="1:4" x14ac:dyDescent="0.55000000000000004">
      <c r="A6" t="s">
        <v>11</v>
      </c>
    </row>
    <row r="7" spans="1:4" x14ac:dyDescent="0.55000000000000004">
      <c r="A7" t="s">
        <v>12</v>
      </c>
      <c r="B7" t="s">
        <v>78</v>
      </c>
    </row>
    <row r="8" spans="1:4" x14ac:dyDescent="0.55000000000000004">
      <c r="A8" t="s">
        <v>13</v>
      </c>
    </row>
  </sheetData>
  <mergeCells count="1">
    <mergeCell ref="C1:D1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da9974-eb9a-4a96-ae9d-1aa0396d8880">
      <Terms xmlns="http://schemas.microsoft.com/office/infopath/2007/PartnerControls"/>
    </lcf76f155ced4ddcb4097134ff3c332f>
    <_Flow_SignoffStatus xmlns="d2da9974-eb9a-4a96-ae9d-1aa0396d8880" xsi:nil="true"/>
    <TaxCatchAll xmlns="722f5054-2337-48ba-aae2-5e403f532e16" xsi:nil="true"/>
    <_x30a2__x30a4__x30b3__x30f3_ xmlns="d2da9974-eb9a-4a96-ae9d-1aa0396d888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508B87EC0F9874380EABC2F454B4142" ma:contentTypeVersion="23" ma:contentTypeDescription="新しいドキュメントを作成します。" ma:contentTypeScope="" ma:versionID="6aed241049421343fad02f05d6f81d8f">
  <xsd:schema xmlns:xsd="http://www.w3.org/2001/XMLSchema" xmlns:xs="http://www.w3.org/2001/XMLSchema" xmlns:p="http://schemas.microsoft.com/office/2006/metadata/properties" xmlns:ns1="d2da9974-eb9a-4a96-ae9d-1aa0396d8880" xmlns:ns2="http://schemas.microsoft.com/sharepoint/v3" xmlns:ns3="722f5054-2337-48ba-aae2-5e403f532e16" targetNamespace="http://schemas.microsoft.com/office/2006/metadata/properties" ma:root="true" ma:fieldsID="a90d252fca860adc043b91e2ab497b9f" ns1:_="" ns2:_="" ns3:_="">
    <xsd:import namespace="d2da9974-eb9a-4a96-ae9d-1aa0396d8880"/>
    <xsd:import namespace="http://schemas.microsoft.com/sharepoint/v3"/>
    <xsd:import namespace="722f5054-2337-48ba-aae2-5e403f532e16"/>
    <xsd:element name="properties">
      <xsd:complexType>
        <xsd:sequence>
          <xsd:element name="documentManagement">
            <xsd:complexType>
              <xsd:all>
                <xsd:element ref="ns1:_x30a2__x30a4__x30b3__x30f3_" minOccurs="0"/>
                <xsd:element ref="ns1:_Flow_SignoffStatus" minOccurs="0"/>
                <xsd:element ref="ns1:MediaServiceMetadata" minOccurs="0"/>
                <xsd:element ref="ns1:MediaServiceFastMetadata" minOccurs="0"/>
                <xsd:element ref="ns1:MediaServiceDateTaken" minOccurs="0"/>
                <xsd:element ref="ns1:MediaServiceAutoTags" minOccurs="0"/>
                <xsd:element ref="ns1:MediaServiceLocation" minOccurs="0"/>
                <xsd:element ref="ns1:MediaServiceOCR" minOccurs="0"/>
                <xsd:element ref="ns3:SharedWithUsers" minOccurs="0"/>
                <xsd:element ref="ns3:SharedWithDetails" minOccurs="0"/>
                <xsd:element ref="ns1:MediaServiceEventHashCode" minOccurs="0"/>
                <xsd:element ref="ns1:MediaServiceGenerationTime" minOccurs="0"/>
                <xsd:element ref="ns1:MediaServiceAutoKeyPoints" minOccurs="0"/>
                <xsd:element ref="ns1:MediaServiceKeyPoints" minOccurs="0"/>
                <xsd:element ref="ns1:MediaLengthInSeconds" minOccurs="0"/>
                <xsd:element ref="ns1:lcf76f155ced4ddcb4097134ff3c332f" minOccurs="0"/>
                <xsd:element ref="ns3:TaxCatchAll" minOccurs="0"/>
                <xsd:element ref="ns1:MediaServiceObjectDetectorVersions" minOccurs="0"/>
                <xsd:element ref="ns1:MediaServiceSearchProperties" minOccurs="0"/>
                <xsd:element ref="ns1:MediaServiceBillingMetadata" minOccurs="0"/>
                <xsd:element ref="ns2:_ip_UnifiedCompliancePolicyProperties" minOccurs="0"/>
                <xsd:element ref="ns2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a9974-eb9a-4a96-ae9d-1aa0396d8880" elementFormDefault="qualified">
    <xsd:import namespace="http://schemas.microsoft.com/office/2006/documentManagement/types"/>
    <xsd:import namespace="http://schemas.microsoft.com/office/infopath/2007/PartnerControls"/>
    <xsd:element name="_x30a2__x30a4__x30b3__x30f3_" ma:index="1" nillable="true" ma:displayName="アイコン" ma:internalName="_x30a2__x30a4__x30b3__x30f3_">
      <xsd:simpleType>
        <xsd:restriction base="dms:Unknown"/>
      </xsd:simpleType>
    </xsd:element>
    <xsd:element name="_Flow_SignoffStatus" ma:index="4" nillable="true" ma:displayName="承認の状態" ma:internalName="_x627f__x8a8d__x306e__x72b6__x614b_">
      <xsd:simpleType>
        <xsd:restriction base="dms:Text"/>
      </xsd:simpleType>
    </xsd:element>
    <xsd:element name="MediaServiceMetadata" ma:index="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1" nillable="true" ma:displayName="MediaServiceLocation" ma:internalName="MediaServiceLocation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画像タグ" ma:readOnly="false" ma:fieldId="{5cf76f15-5ced-4ddc-b409-7134ff3c332f}" ma:taxonomyMulti="true" ma:sspId="ce6d4205-15b8-4e26-b7f9-b1379895a5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9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30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f5054-2337-48ba-aae2-5e403f532e1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ba5a715-30cf-4a1a-bfb4-b81df17ad3fd}" ma:internalName="TaxCatchAll" ma:showField="CatchAllData" ma:web="722f5054-2337-48ba-aae2-5e403f532e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コンテンツ タイプ"/>
        <xsd:element ref="dc:title" minOccurs="0" maxOccurs="1" ma:index="3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CB093C-354F-46B3-B1F7-A5A16C9CA37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E29E7F-0FC8-4D72-902F-A191E27CDA3C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722f5054-2337-48ba-aae2-5e403f532e16"/>
    <ds:schemaRef ds:uri="d2da9974-eb9a-4a96-ae9d-1aa0396d8880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70FBD986-A0E1-480E-9F8A-8F31FF0BA58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手順（始めに確認してください）</vt:lpstr>
      <vt:lpstr>①補助金申請区分</vt:lpstr>
      <vt:lpstr>②見積書１</vt:lpstr>
      <vt:lpstr>②見積書２</vt:lpstr>
      <vt:lpstr>②見積書３</vt:lpstr>
      <vt:lpstr>②見積書４</vt:lpstr>
      <vt:lpstr>③交付申請額</vt:lpstr>
      <vt:lpstr>マスタ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Tomonori Yara</dc:creator>
  <cp:lastModifiedBy>ISCO T.Miyabe</cp:lastModifiedBy>
  <cp:lastPrinted>2023-04-28T00:03:07Z</cp:lastPrinted>
  <dcterms:created xsi:type="dcterms:W3CDTF">2023-04-27T03:02:30Z</dcterms:created>
  <dcterms:modified xsi:type="dcterms:W3CDTF">2023-09-01T02:20:55Z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0x0101009508B87EC0F9874380EABC2F454B4142</vt:lpwstr>
  </property>
  <property fmtid="{D5CDD505-2E9C-101B-9397-08002B2CF9AE}" pid="3" name="MediaServiceImageTags">
    <vt:lpwstr/>
  </property>
</Properties>
</file>